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opluSeyehatBeyanname" sheetId="1" r:id="rId1"/>
    <sheet name="HarcirahaEsasTasimaUcreti" sheetId="5" r:id="rId2"/>
    <sheet name="YevmiyeTablosu" sheetId="6" r:id="rId3"/>
    <sheet name="VeriTabani" sheetId="2" state="hidden" r:id="rId4"/>
    <sheet name="YaziyaCevirmePlatformu" sheetId="4" state="hidden" r:id="rId5"/>
  </sheets>
  <calcPr calcId="162913"/>
</workbook>
</file>

<file path=xl/calcChain.xml><?xml version="1.0" encoding="utf-8"?>
<calcChain xmlns="http://schemas.openxmlformats.org/spreadsheetml/2006/main">
  <c r="Q83" i="1" l="1"/>
  <c r="Q128" i="1"/>
  <c r="AI83" i="1"/>
  <c r="AI128" i="1"/>
  <c r="AS121" i="1"/>
  <c r="AS120" i="1"/>
  <c r="AS119" i="1"/>
  <c r="AS118" i="1"/>
  <c r="BF118" i="1"/>
  <c r="AS117" i="1"/>
  <c r="AS116" i="1"/>
  <c r="BF116" i="1"/>
  <c r="AS115" i="1"/>
  <c r="BF115" i="1"/>
  <c r="AS114" i="1"/>
  <c r="BF114" i="1"/>
  <c r="AS113" i="1"/>
  <c r="AS112" i="1"/>
  <c r="AS111" i="1"/>
  <c r="AS110" i="1"/>
  <c r="BF110" i="1"/>
  <c r="AS109" i="1"/>
  <c r="AS108" i="1"/>
  <c r="BF108" i="1"/>
  <c r="AS107" i="1"/>
  <c r="BF107" i="1"/>
  <c r="AS106" i="1"/>
  <c r="BF106" i="1"/>
  <c r="AS105" i="1"/>
  <c r="AS104" i="1"/>
  <c r="AS103" i="1"/>
  <c r="AS102" i="1"/>
  <c r="BF102" i="1"/>
  <c r="AS101" i="1"/>
  <c r="AS100" i="1"/>
  <c r="BF100" i="1"/>
  <c r="AS99" i="1"/>
  <c r="BF99" i="1"/>
  <c r="AS98" i="1"/>
  <c r="BF98" i="1"/>
  <c r="AS97" i="1"/>
  <c r="AS76" i="1"/>
  <c r="BF76" i="1"/>
  <c r="AS75" i="1"/>
  <c r="AS74" i="1"/>
  <c r="BF74" i="1"/>
  <c r="AS73" i="1"/>
  <c r="BF73" i="1"/>
  <c r="AS72" i="1"/>
  <c r="BF72" i="1"/>
  <c r="AS71" i="1"/>
  <c r="BF71" i="1"/>
  <c r="AS70" i="1"/>
  <c r="AS69" i="1"/>
  <c r="BF69" i="1"/>
  <c r="AS68" i="1"/>
  <c r="BF68" i="1"/>
  <c r="AS67" i="1"/>
  <c r="AS66" i="1"/>
  <c r="BF66" i="1"/>
  <c r="AS65" i="1"/>
  <c r="BF65" i="1"/>
  <c r="AS64" i="1"/>
  <c r="BF64" i="1"/>
  <c r="AS63" i="1"/>
  <c r="BF63" i="1"/>
  <c r="AS62" i="1"/>
  <c r="AS61" i="1"/>
  <c r="BF61" i="1"/>
  <c r="AS60" i="1"/>
  <c r="BF60" i="1"/>
  <c r="AS59" i="1"/>
  <c r="AS58" i="1"/>
  <c r="BF58" i="1"/>
  <c r="AS57" i="1"/>
  <c r="BF57" i="1"/>
  <c r="AS56" i="1"/>
  <c r="BF56" i="1"/>
  <c r="AS55" i="1"/>
  <c r="BF55" i="1"/>
  <c r="AS54" i="1"/>
  <c r="AS53" i="1"/>
  <c r="BF53" i="1"/>
  <c r="AS52" i="1"/>
  <c r="BF52" i="1"/>
  <c r="AS8" i="1"/>
  <c r="AS9" i="1"/>
  <c r="AS10" i="1"/>
  <c r="AS11" i="1"/>
  <c r="BF11" i="1"/>
  <c r="AS12" i="1"/>
  <c r="AS13" i="1"/>
  <c r="AS14" i="1"/>
  <c r="AS15" i="1"/>
  <c r="AS16" i="1"/>
  <c r="BF16" i="1"/>
  <c r="AS17" i="1"/>
  <c r="AS18" i="1"/>
  <c r="AS19" i="1"/>
  <c r="BF19" i="1"/>
  <c r="AS20" i="1"/>
  <c r="BF20" i="1"/>
  <c r="AS21" i="1"/>
  <c r="AS22" i="1"/>
  <c r="AS23" i="1"/>
  <c r="AS24" i="1"/>
  <c r="BF24" i="1"/>
  <c r="AS25" i="1"/>
  <c r="AS26" i="1"/>
  <c r="AS27" i="1"/>
  <c r="AS28" i="1"/>
  <c r="BF28" i="1"/>
  <c r="AS29" i="1"/>
  <c r="AS30" i="1"/>
  <c r="AS31" i="1"/>
  <c r="AS7" i="1"/>
  <c r="BF7" i="1"/>
  <c r="BF10" i="1"/>
  <c r="BF12" i="1"/>
  <c r="BF13" i="1"/>
  <c r="BF18" i="1"/>
  <c r="BF21" i="1"/>
  <c r="BF26" i="1"/>
  <c r="BF27" i="1"/>
  <c r="BF29" i="1"/>
  <c r="BF121" i="1"/>
  <c r="BF120" i="1"/>
  <c r="BF119" i="1"/>
  <c r="BF117" i="1"/>
  <c r="BF113" i="1"/>
  <c r="BF112" i="1"/>
  <c r="BF111" i="1"/>
  <c r="BF109" i="1"/>
  <c r="BF105" i="1"/>
  <c r="BF104" i="1"/>
  <c r="BF103" i="1"/>
  <c r="BF101" i="1"/>
  <c r="BF97" i="1"/>
  <c r="BF75" i="1"/>
  <c r="BF70" i="1"/>
  <c r="BF67" i="1"/>
  <c r="BF62" i="1"/>
  <c r="BF59" i="1"/>
  <c r="BF54" i="1"/>
  <c r="BF8" i="1"/>
  <c r="BF9" i="1"/>
  <c r="BF14" i="1"/>
  <c r="BF15" i="1"/>
  <c r="BF17" i="1"/>
  <c r="BF22" i="1"/>
  <c r="BF23" i="1"/>
  <c r="BF25" i="1"/>
  <c r="BF30" i="1"/>
  <c r="BF31" i="1"/>
  <c r="AP32" i="1"/>
  <c r="AP77" i="1"/>
  <c r="AP122" i="1"/>
  <c r="A124" i="1"/>
  <c r="A79" i="1"/>
  <c r="A92" i="1"/>
  <c r="A47" i="1"/>
  <c r="AY92" i="1"/>
  <c r="AY91" i="1"/>
  <c r="AY47" i="1"/>
  <c r="AY46" i="1"/>
  <c r="AM86" i="1"/>
  <c r="AM131" i="1"/>
  <c r="AM85" i="1"/>
  <c r="AM130" i="1"/>
  <c r="U86" i="1"/>
  <c r="U131" i="1"/>
  <c r="U85" i="1"/>
  <c r="U130" i="1"/>
  <c r="E85" i="1"/>
  <c r="E130" i="1"/>
  <c r="E87" i="1"/>
  <c r="E132" i="1"/>
  <c r="E83" i="1"/>
  <c r="E128" i="1"/>
  <c r="U7" i="1"/>
  <c r="U11" i="1"/>
  <c r="A97" i="1"/>
  <c r="A52" i="1"/>
  <c r="U121" i="1"/>
  <c r="Y121" i="1"/>
  <c r="BE121" i="1"/>
  <c r="A121" i="1"/>
  <c r="U120" i="1"/>
  <c r="Y120" i="1"/>
  <c r="BE120" i="1"/>
  <c r="A120" i="1"/>
  <c r="U119" i="1"/>
  <c r="Y119" i="1"/>
  <c r="BE119" i="1"/>
  <c r="A119" i="1"/>
  <c r="U118" i="1"/>
  <c r="Y118" i="1"/>
  <c r="BE118" i="1"/>
  <c r="A118" i="1"/>
  <c r="U117" i="1"/>
  <c r="Y117" i="1"/>
  <c r="BE117" i="1"/>
  <c r="A117" i="1"/>
  <c r="U116" i="1"/>
  <c r="Y116" i="1"/>
  <c r="BE116" i="1"/>
  <c r="A116" i="1"/>
  <c r="U115" i="1"/>
  <c r="Y115" i="1"/>
  <c r="BE115" i="1"/>
  <c r="A115" i="1"/>
  <c r="U114" i="1"/>
  <c r="Y114" i="1"/>
  <c r="BE114" i="1"/>
  <c r="A114" i="1"/>
  <c r="U113" i="1"/>
  <c r="Y113" i="1"/>
  <c r="BE113" i="1"/>
  <c r="A113" i="1"/>
  <c r="U112" i="1"/>
  <c r="Y112" i="1"/>
  <c r="BE112" i="1"/>
  <c r="A112" i="1"/>
  <c r="U111" i="1"/>
  <c r="Y111" i="1"/>
  <c r="BE111" i="1"/>
  <c r="A111" i="1"/>
  <c r="U110" i="1"/>
  <c r="Y110" i="1"/>
  <c r="BE110" i="1"/>
  <c r="A110" i="1"/>
  <c r="U109" i="1"/>
  <c r="Y109" i="1"/>
  <c r="BE109" i="1"/>
  <c r="A109" i="1"/>
  <c r="U108" i="1"/>
  <c r="Y108" i="1"/>
  <c r="BE108" i="1"/>
  <c r="A108" i="1"/>
  <c r="U107" i="1"/>
  <c r="Y107" i="1"/>
  <c r="BE107" i="1"/>
  <c r="A107" i="1"/>
  <c r="U106" i="1"/>
  <c r="Y106" i="1"/>
  <c r="BE106" i="1"/>
  <c r="A106" i="1"/>
  <c r="U105" i="1"/>
  <c r="Y105" i="1"/>
  <c r="BE105" i="1"/>
  <c r="A105" i="1"/>
  <c r="U104" i="1"/>
  <c r="Y104" i="1"/>
  <c r="BE104" i="1"/>
  <c r="AV104" i="1"/>
  <c r="A104" i="1"/>
  <c r="U103" i="1"/>
  <c r="Y103" i="1"/>
  <c r="BE103" i="1"/>
  <c r="A103" i="1"/>
  <c r="U102" i="1"/>
  <c r="Y102" i="1"/>
  <c r="BE102" i="1"/>
  <c r="AV102" i="1"/>
  <c r="A102" i="1"/>
  <c r="U101" i="1"/>
  <c r="Y101" i="1"/>
  <c r="BE101" i="1"/>
  <c r="A101" i="1"/>
  <c r="U100" i="1"/>
  <c r="Y100" i="1"/>
  <c r="BE100" i="1"/>
  <c r="A100" i="1"/>
  <c r="U99" i="1"/>
  <c r="Y99" i="1"/>
  <c r="BE99" i="1"/>
  <c r="A99" i="1"/>
  <c r="U98" i="1"/>
  <c r="Y98" i="1"/>
  <c r="BE98" i="1"/>
  <c r="A98" i="1"/>
  <c r="U97" i="1"/>
  <c r="Y97" i="1"/>
  <c r="U76" i="1"/>
  <c r="Y76" i="1"/>
  <c r="BE76" i="1"/>
  <c r="A76" i="1"/>
  <c r="U75" i="1"/>
  <c r="Y75" i="1"/>
  <c r="BE75" i="1"/>
  <c r="A75" i="1"/>
  <c r="U74" i="1"/>
  <c r="Y74" i="1"/>
  <c r="BE74" i="1"/>
  <c r="A74" i="1"/>
  <c r="U73" i="1"/>
  <c r="Y73" i="1"/>
  <c r="BE73" i="1"/>
  <c r="A73" i="1"/>
  <c r="U72" i="1"/>
  <c r="Y72" i="1"/>
  <c r="BE72" i="1"/>
  <c r="A72" i="1"/>
  <c r="U71" i="1"/>
  <c r="Y71" i="1"/>
  <c r="BE71" i="1"/>
  <c r="A71" i="1"/>
  <c r="U70" i="1"/>
  <c r="Y70" i="1"/>
  <c r="BE70" i="1"/>
  <c r="A70" i="1"/>
  <c r="U69" i="1"/>
  <c r="Y69" i="1"/>
  <c r="BE69" i="1"/>
  <c r="A69" i="1"/>
  <c r="U68" i="1"/>
  <c r="Y68" i="1"/>
  <c r="BE68" i="1"/>
  <c r="A68" i="1"/>
  <c r="U67" i="1"/>
  <c r="Y67" i="1"/>
  <c r="BE67" i="1"/>
  <c r="A67" i="1"/>
  <c r="U66" i="1"/>
  <c r="Y66" i="1"/>
  <c r="BE66" i="1"/>
  <c r="A66" i="1"/>
  <c r="U65" i="1"/>
  <c r="Y65" i="1"/>
  <c r="BE65" i="1"/>
  <c r="A65" i="1"/>
  <c r="U64" i="1"/>
  <c r="Y64" i="1"/>
  <c r="BE64" i="1"/>
  <c r="A64" i="1"/>
  <c r="U63" i="1"/>
  <c r="Y63" i="1"/>
  <c r="BE63" i="1"/>
  <c r="A63" i="1"/>
  <c r="U62" i="1"/>
  <c r="Y62" i="1"/>
  <c r="BE62" i="1"/>
  <c r="A62" i="1"/>
  <c r="U61" i="1"/>
  <c r="Y61" i="1"/>
  <c r="BE61" i="1"/>
  <c r="A61" i="1"/>
  <c r="U60" i="1"/>
  <c r="Y60" i="1"/>
  <c r="BE60" i="1"/>
  <c r="A60" i="1"/>
  <c r="U59" i="1"/>
  <c r="Y59" i="1"/>
  <c r="BE59" i="1"/>
  <c r="U58" i="1"/>
  <c r="Y58" i="1"/>
  <c r="BE58" i="1"/>
  <c r="U57" i="1"/>
  <c r="Y57" i="1"/>
  <c r="BE57" i="1"/>
  <c r="U56" i="1"/>
  <c r="Y56" i="1"/>
  <c r="BE56" i="1"/>
  <c r="U55" i="1"/>
  <c r="Y55" i="1"/>
  <c r="BE55" i="1"/>
  <c r="U54" i="1"/>
  <c r="Y54" i="1"/>
  <c r="BE54" i="1"/>
  <c r="A54" i="1"/>
  <c r="A55" i="1"/>
  <c r="A56" i="1"/>
  <c r="A57" i="1"/>
  <c r="A58" i="1"/>
  <c r="A59" i="1"/>
  <c r="U53" i="1"/>
  <c r="Y53" i="1"/>
  <c r="BE53" i="1"/>
  <c r="A53" i="1"/>
  <c r="U52" i="1"/>
  <c r="Y52" i="1"/>
  <c r="BE52" i="1"/>
  <c r="A7" i="1"/>
  <c r="AB34" i="1" s="1"/>
  <c r="AB79" i="1" s="1"/>
  <c r="AB124" i="1" s="1"/>
  <c r="A8" i="1"/>
  <c r="K42" i="4"/>
  <c r="A31" i="4"/>
  <c r="A32" i="4"/>
  <c r="A33" i="4"/>
  <c r="A34" i="4"/>
  <c r="A35" i="4"/>
  <c r="A36" i="4"/>
  <c r="A37" i="4"/>
  <c r="A38" i="4"/>
  <c r="A39" i="4"/>
  <c r="A40" i="4"/>
  <c r="A30" i="4"/>
  <c r="A9" i="4"/>
  <c r="A10" i="4"/>
  <c r="A11" i="4"/>
  <c r="A12" i="4"/>
  <c r="A13" i="4"/>
  <c r="A14" i="4"/>
  <c r="A15" i="4"/>
  <c r="A16" i="4"/>
  <c r="A17" i="4"/>
  <c r="A18" i="4"/>
  <c r="A19" i="4"/>
  <c r="A20" i="4"/>
  <c r="A21" i="4"/>
  <c r="A22" i="4"/>
  <c r="A23" i="4"/>
  <c r="A24" i="4"/>
  <c r="A25" i="4"/>
  <c r="H6" i="4"/>
  <c r="G6" i="4"/>
  <c r="AV110" i="1"/>
  <c r="AV57" i="1"/>
  <c r="AV111" i="1"/>
  <c r="AV53" i="1"/>
  <c r="AV58" i="1"/>
  <c r="AV54" i="1"/>
  <c r="AV112" i="1"/>
  <c r="AV118" i="1"/>
  <c r="AV120" i="1"/>
  <c r="AV66" i="1"/>
  <c r="AV68" i="1"/>
  <c r="AV70" i="1"/>
  <c r="AV72" i="1"/>
  <c r="AV56" i="1"/>
  <c r="AV59" i="1"/>
  <c r="AV61" i="1"/>
  <c r="AV63" i="1"/>
  <c r="AV65" i="1"/>
  <c r="AV67" i="1"/>
  <c r="AV69" i="1"/>
  <c r="AV71" i="1"/>
  <c r="AV74" i="1"/>
  <c r="AV76" i="1"/>
  <c r="AV98" i="1"/>
  <c r="AV100" i="1"/>
  <c r="AV105" i="1"/>
  <c r="AV107" i="1"/>
  <c r="AV109" i="1"/>
  <c r="AV114" i="1"/>
  <c r="AV116" i="1"/>
  <c r="AV121" i="1"/>
  <c r="AV75" i="1"/>
  <c r="AV99" i="1"/>
  <c r="AV101" i="1"/>
  <c r="AV106" i="1"/>
  <c r="AV108" i="1"/>
  <c r="AV113" i="1"/>
  <c r="AV115" i="1"/>
  <c r="AV117" i="1"/>
  <c r="AV73" i="1"/>
  <c r="AV55" i="1"/>
  <c r="AV60" i="1"/>
  <c r="AV62" i="1"/>
  <c r="AV64" i="1"/>
  <c r="AV103" i="1"/>
  <c r="AV119" i="1"/>
  <c r="BE97" i="1"/>
  <c r="AV97" i="1"/>
  <c r="AV52" i="1"/>
  <c r="A9" i="1"/>
  <c r="A10" i="1"/>
  <c r="A11" i="1"/>
  <c r="A12" i="1"/>
  <c r="A13" i="1"/>
  <c r="A14" i="1"/>
  <c r="A15" i="1"/>
  <c r="A16" i="1"/>
  <c r="A17" i="1"/>
  <c r="A18" i="1"/>
  <c r="A19" i="1"/>
  <c r="A20" i="1"/>
  <c r="A21" i="1"/>
  <c r="A22" i="1"/>
  <c r="A23" i="1"/>
  <c r="A24" i="1"/>
  <c r="A25" i="1"/>
  <c r="A26" i="1"/>
  <c r="A27" i="1"/>
  <c r="A28" i="1"/>
  <c r="A29" i="1"/>
  <c r="A30" i="1"/>
  <c r="A31" i="1"/>
  <c r="AM32" i="1"/>
  <c r="AM77" i="1"/>
  <c r="AM122" i="1"/>
  <c r="U31" i="1"/>
  <c r="Y31" i="1"/>
  <c r="BE31" i="1"/>
  <c r="AV31" i="1"/>
  <c r="U8" i="1"/>
  <c r="Y8" i="1"/>
  <c r="BE8" i="1"/>
  <c r="U9" i="1"/>
  <c r="Y9" i="1"/>
  <c r="BE9" i="1"/>
  <c r="AV9" i="1"/>
  <c r="U10" i="1"/>
  <c r="Y10" i="1"/>
  <c r="BE10" i="1"/>
  <c r="Y11" i="1"/>
  <c r="BE11" i="1"/>
  <c r="U12" i="1"/>
  <c r="Y12" i="1"/>
  <c r="BE12" i="1"/>
  <c r="U13" i="1"/>
  <c r="Y13" i="1"/>
  <c r="BE13" i="1"/>
  <c r="AV13" i="1"/>
  <c r="U14" i="1"/>
  <c r="Y14" i="1"/>
  <c r="BE14" i="1"/>
  <c r="U15" i="1"/>
  <c r="Y15" i="1"/>
  <c r="BE15" i="1"/>
  <c r="U16" i="1"/>
  <c r="Y16" i="1"/>
  <c r="BE16" i="1"/>
  <c r="AV16" i="1"/>
  <c r="U17" i="1"/>
  <c r="Y17" i="1"/>
  <c r="BE17" i="1"/>
  <c r="AV17" i="1"/>
  <c r="U18" i="1"/>
  <c r="Y18" i="1"/>
  <c r="BE18" i="1"/>
  <c r="U19" i="1"/>
  <c r="Y19" i="1"/>
  <c r="BE19" i="1"/>
  <c r="U20" i="1"/>
  <c r="Y20" i="1"/>
  <c r="BE20" i="1"/>
  <c r="U21" i="1"/>
  <c r="Y21" i="1"/>
  <c r="BE21" i="1"/>
  <c r="U22" i="1"/>
  <c r="Y22" i="1"/>
  <c r="BE22" i="1"/>
  <c r="U23" i="1"/>
  <c r="Y23" i="1"/>
  <c r="BE23" i="1"/>
  <c r="U24" i="1"/>
  <c r="Y24" i="1"/>
  <c r="BE24" i="1"/>
  <c r="U25" i="1"/>
  <c r="Y25" i="1"/>
  <c r="BE25" i="1"/>
  <c r="U26" i="1"/>
  <c r="Y26" i="1"/>
  <c r="BE26" i="1"/>
  <c r="U27" i="1"/>
  <c r="Y27" i="1"/>
  <c r="BE27" i="1"/>
  <c r="U28" i="1"/>
  <c r="Y28" i="1"/>
  <c r="BE28" i="1"/>
  <c r="U29" i="1"/>
  <c r="Y29" i="1"/>
  <c r="BE29" i="1"/>
  <c r="U30" i="1"/>
  <c r="Y30" i="1"/>
  <c r="BE30" i="1"/>
  <c r="AV30" i="1"/>
  <c r="Y7" i="1"/>
  <c r="BE7" i="1"/>
  <c r="AV7" i="1"/>
  <c r="Y32" i="1"/>
  <c r="Y77" i="1"/>
  <c r="Y122" i="1"/>
  <c r="AS32" i="1"/>
  <c r="AS77" i="1"/>
  <c r="AS122" i="1"/>
  <c r="AV11" i="1"/>
  <c r="AV27" i="1"/>
  <c r="AV19" i="1"/>
  <c r="AV10" i="1"/>
  <c r="AV26" i="1"/>
  <c r="AV18" i="1"/>
  <c r="AV25" i="1"/>
  <c r="AV22" i="1"/>
  <c r="AV14" i="1"/>
  <c r="AV23" i="1"/>
  <c r="AV8" i="1"/>
  <c r="AV24" i="1"/>
  <c r="AV15" i="1"/>
  <c r="AV29" i="1"/>
  <c r="AV21" i="1"/>
  <c r="AV28" i="1"/>
  <c r="AV20" i="1"/>
  <c r="AV12" i="1"/>
  <c r="AV32" i="1"/>
  <c r="AV77" i="1"/>
  <c r="AV122" i="1"/>
  <c r="B3" i="4"/>
  <c r="B6" i="4"/>
  <c r="F6" i="4"/>
  <c r="A7" i="4"/>
  <c r="B14" i="4"/>
  <c r="B21" i="4"/>
  <c r="B11" i="4"/>
  <c r="B25" i="4"/>
  <c r="B9" i="4"/>
  <c r="B12" i="4"/>
  <c r="B20" i="4"/>
  <c r="B10" i="4"/>
  <c r="B17" i="4"/>
  <c r="B18" i="4"/>
  <c r="B8" i="4"/>
  <c r="B19" i="4"/>
  <c r="B16" i="4"/>
  <c r="B13" i="4"/>
  <c r="B15" i="4"/>
  <c r="B24" i="4"/>
  <c r="B23" i="4"/>
  <c r="B22" i="4"/>
  <c r="A28" i="4"/>
  <c r="B40" i="4"/>
  <c r="C10" i="4"/>
  <c r="D10" i="4"/>
  <c r="C16" i="4"/>
  <c r="D16" i="4"/>
  <c r="C13" i="4"/>
  <c r="D13" i="4"/>
  <c r="C22" i="4"/>
  <c r="D22" i="4"/>
  <c r="C9" i="4"/>
  <c r="D9" i="4"/>
  <c r="C15" i="4"/>
  <c r="D15" i="4"/>
  <c r="C19" i="4"/>
  <c r="D19" i="4"/>
  <c r="B34" i="4"/>
  <c r="B33" i="4"/>
  <c r="B30" i="4"/>
  <c r="C23" i="4"/>
  <c r="D23" i="4"/>
  <c r="C8" i="4"/>
  <c r="B29" i="4"/>
  <c r="C29" i="4"/>
  <c r="C20" i="4"/>
  <c r="D20" i="4"/>
  <c r="B35" i="4"/>
  <c r="C18" i="4"/>
  <c r="D18" i="4"/>
  <c r="B38" i="4"/>
  <c r="D8" i="4"/>
  <c r="B36" i="4"/>
  <c r="C12" i="4"/>
  <c r="D12" i="4"/>
  <c r="B32" i="4"/>
  <c r="C24" i="4"/>
  <c r="D24" i="4"/>
  <c r="C21" i="4"/>
  <c r="D21" i="4"/>
  <c r="C25" i="4"/>
  <c r="D25" i="4"/>
  <c r="C11" i="4"/>
  <c r="D11" i="4"/>
  <c r="C17" i="4"/>
  <c r="D17" i="4"/>
  <c r="B37" i="4"/>
  <c r="C14" i="4"/>
  <c r="D14" i="4"/>
  <c r="B39" i="4"/>
  <c r="C40" i="4"/>
  <c r="D40" i="4"/>
  <c r="B31" i="4"/>
  <c r="C38" i="4"/>
  <c r="D38" i="4"/>
  <c r="C35" i="4"/>
  <c r="D35" i="4"/>
  <c r="C32" i="4"/>
  <c r="D32" i="4"/>
  <c r="C34" i="4"/>
  <c r="D34" i="4"/>
  <c r="C33" i="4"/>
  <c r="D33" i="4"/>
  <c r="C31" i="4"/>
  <c r="D31" i="4"/>
  <c r="C36" i="4"/>
  <c r="D36" i="4"/>
  <c r="D26" i="4"/>
  <c r="E11" i="4"/>
  <c r="D29" i="4"/>
  <c r="C30" i="4"/>
  <c r="D30" i="4"/>
  <c r="C37" i="4"/>
  <c r="D37" i="4"/>
  <c r="C39" i="4"/>
  <c r="D39" i="4"/>
  <c r="D41" i="4"/>
  <c r="E32" i="4"/>
  <c r="G16" i="4"/>
  <c r="E25" i="4"/>
  <c r="G8" i="4"/>
  <c r="G11" i="4"/>
  <c r="G31" i="4"/>
  <c r="G32" i="4"/>
  <c r="G33" i="4"/>
  <c r="E19" i="4"/>
  <c r="E21" i="4"/>
  <c r="G38" i="4"/>
  <c r="E14" i="4"/>
  <c r="E34" i="4"/>
  <c r="E10" i="4"/>
  <c r="E38" i="4"/>
  <c r="E29" i="4"/>
  <c r="E15" i="4"/>
  <c r="E33" i="4"/>
  <c r="G21" i="4"/>
  <c r="G30" i="4"/>
  <c r="G23" i="4"/>
  <c r="G36" i="4"/>
  <c r="E23" i="4"/>
  <c r="E13" i="4"/>
  <c r="G13" i="4"/>
  <c r="E40" i="4"/>
  <c r="G14" i="4"/>
  <c r="G29" i="4"/>
  <c r="E17" i="4"/>
  <c r="G24" i="4"/>
  <c r="E8" i="4"/>
  <c r="G9" i="4"/>
  <c r="E37" i="4"/>
  <c r="G10" i="4"/>
  <c r="G25" i="4"/>
  <c r="E20" i="4"/>
  <c r="G20" i="4"/>
  <c r="E16" i="4"/>
  <c r="G12" i="4"/>
  <c r="G34" i="4"/>
  <c r="E30" i="4"/>
  <c r="E39" i="4"/>
  <c r="G15" i="4"/>
  <c r="G35" i="4"/>
  <c r="G40" i="4"/>
  <c r="G39" i="4"/>
  <c r="E12" i="4"/>
  <c r="E22" i="4"/>
  <c r="G18" i="4"/>
  <c r="G22" i="4"/>
  <c r="E36" i="4"/>
  <c r="E24" i="4"/>
  <c r="G37" i="4"/>
  <c r="E35" i="4"/>
  <c r="E9" i="4"/>
  <c r="E31" i="4"/>
  <c r="G19" i="4"/>
  <c r="E18" i="4"/>
  <c r="G17" i="4"/>
  <c r="F32" i="4" l="1"/>
  <c r="H33" i="4" s="1"/>
  <c r="F35" i="4"/>
  <c r="H36" i="4" s="1"/>
  <c r="F11" i="4"/>
  <c r="H12" i="4" s="1"/>
  <c r="F23" i="4"/>
  <c r="H24" i="4" s="1"/>
  <c r="F14" i="4"/>
  <c r="H15" i="4" s="1"/>
  <c r="F20" i="4"/>
  <c r="H21" i="4" s="1"/>
  <c r="F8" i="4"/>
  <c r="H9" i="4" s="1"/>
  <c r="F29" i="4"/>
  <c r="H30" i="4" s="1"/>
  <c r="F38" i="4"/>
  <c r="H39" i="4" s="1"/>
  <c r="F17" i="4"/>
  <c r="H18" i="4" s="1"/>
  <c r="H41" i="4" l="1"/>
  <c r="K41" i="4" s="1"/>
  <c r="H27" i="4"/>
  <c r="K27" i="4" s="1"/>
  <c r="K43" i="4" l="1"/>
  <c r="B4" i="4" s="1"/>
  <c r="AM34" i="1" s="1"/>
  <c r="AM79" i="1" s="1"/>
  <c r="AM124" i="1" s="1"/>
</calcChain>
</file>

<file path=xl/comments1.xml><?xml version="1.0" encoding="utf-8"?>
<comments xmlns="http://schemas.openxmlformats.org/spreadsheetml/2006/main">
  <authors>
    <author>Yazar</author>
  </authors>
  <commentList>
    <comment ref="M7" authorId="0" shapeId="0">
      <text>
        <r>
          <rPr>
            <b/>
            <sz val="9"/>
            <color indexed="81"/>
            <rFont val="Tahoma"/>
            <family val="2"/>
            <charset val="162"/>
          </rPr>
          <t>Yazar:</t>
        </r>
        <r>
          <rPr>
            <sz val="9"/>
            <color indexed="81"/>
            <rFont val="Tahoma"/>
            <family val="2"/>
            <charset val="162"/>
          </rPr>
          <t xml:space="preserve">
Görevli kişinin kamu personeli olmaması durumunda(öğrenci olması hali) bu alan boş bırakılacaktır.)</t>
        </r>
      </text>
    </comment>
    <comment ref="W7" authorId="0" shapeId="0">
      <text>
        <r>
          <rPr>
            <b/>
            <sz val="9"/>
            <color indexed="81"/>
            <rFont val="Tahoma"/>
            <family val="2"/>
            <charset val="162"/>
          </rPr>
          <t>Yazar:</t>
        </r>
        <r>
          <rPr>
            <sz val="9"/>
            <color indexed="81"/>
            <rFont val="Tahoma"/>
            <family val="2"/>
            <charset val="162"/>
          </rPr>
          <t xml:space="preserve">
Görevli kişinin kamu personeli olmaması durumunda (sadece öğrenci olması hali) aşağıda yer alan "YevmiyeTablosu" sayfasından görevlendirilen ülke yada şehrin yer aldığı sütun ile Aylık Kadro ve Derecesi 5-15 olanlar sütununun kesişim noktasında yer alan değer yazılacaktır.
Görevli kişi yada kişilerin kamu personeli olmaları durumunda Aylık Kadro ve Derecelerine karşılık gelen tutar işleme alınmalıdır.</t>
        </r>
      </text>
    </comment>
    <comment ref="AJ7" authorId="0" shapeId="0">
      <text>
        <r>
          <rPr>
            <b/>
            <sz val="9"/>
            <color indexed="81"/>
            <rFont val="Tahoma"/>
            <family val="2"/>
            <charset val="162"/>
          </rPr>
          <t>Yazar:</t>
        </r>
        <r>
          <rPr>
            <sz val="9"/>
            <color indexed="81"/>
            <rFont val="Tahoma"/>
            <family val="2"/>
            <charset val="162"/>
          </rPr>
          <t xml:space="preserve">
Bu alana ulaşım için kullanılan aracın cinsi yazılacaktır. ( Uçak, otobüs, tren, gemi, feribot vb.) Yurtiçi görevlendirmelerde uçak bedeli yazılamamaktadır. Bu nedenle seyehat uçak ile yapılmış olsa dahi bu alana "otobüs" yazılmalıdır. 
Taksi ücreti yazılması gerekli ise ad soyad ve yolculuk tarihi alanları boş bırakılarak her bir beyan sahibi için bir sütun kullanılmalıdır.</t>
        </r>
      </text>
    </comment>
    <comment ref="AM7" authorId="0" shapeId="0">
      <text>
        <r>
          <rPr>
            <b/>
            <sz val="9"/>
            <color indexed="81"/>
            <rFont val="Tahoma"/>
            <family val="2"/>
            <charset val="162"/>
          </rPr>
          <t>Yazar:</t>
        </r>
        <r>
          <rPr>
            <sz val="9"/>
            <color indexed="81"/>
            <rFont val="Tahoma"/>
            <family val="2"/>
            <charset val="162"/>
          </rPr>
          <t xml:space="preserve">
Yurtiçi görevlendirmelerde uçak bedeli yazılamamaktadır. Bunun yerine aşağıda yer alan "HarcirahaEsasTasimaUcreti" sayfasından ilgili şehre ait Harciraha Esas bedel yazılacaktır. Bu tutarın ispatı için her hangi bir belge sunulmasına gerek bulunmamaktadır. 
</t>
        </r>
      </text>
    </comment>
    <comment ref="AP7" authorId="0" shapeId="0">
      <text>
        <r>
          <rPr>
            <b/>
            <sz val="9"/>
            <color indexed="81"/>
            <rFont val="Tahoma"/>
            <family val="2"/>
            <charset val="162"/>
          </rPr>
          <t>Yazar:</t>
        </r>
        <r>
          <rPr>
            <sz val="9"/>
            <color indexed="81"/>
            <rFont val="Tahoma"/>
            <family val="2"/>
            <charset val="162"/>
          </rPr>
          <t xml:space="preserve">
Lütfen bu alana konaklama giderinizin toplamını  yazınız.</t>
        </r>
      </text>
    </comment>
  </commentList>
</comments>
</file>

<file path=xl/comments2.xml><?xml version="1.0" encoding="utf-8"?>
<comments xmlns="http://schemas.openxmlformats.org/spreadsheetml/2006/main">
  <authors>
    <author>Yazar</author>
  </authors>
  <commentList>
    <comment ref="B30" authorId="0" shapeId="0">
      <text>
        <r>
          <rPr>
            <b/>
            <sz val="9"/>
            <color indexed="81"/>
            <rFont val="Tahoma"/>
            <family val="2"/>
            <charset val="162"/>
          </rPr>
          <t>Yazar:</t>
        </r>
        <r>
          <rPr>
            <sz val="9"/>
            <color indexed="81"/>
            <rFont val="Tahoma"/>
            <family val="2"/>
            <charset val="162"/>
          </rPr>
          <t xml:space="preserve">
K.K.T.C. İçin 1. derecede görevli kamu personeline gündelik olarak 92,70 TL ödeme gerçekleştirilir.</t>
        </r>
      </text>
    </comment>
  </commentList>
</comments>
</file>

<file path=xl/sharedStrings.xml><?xml version="1.0" encoding="utf-8"?>
<sst xmlns="http://schemas.openxmlformats.org/spreadsheetml/2006/main" count="391" uniqueCount="233">
  <si>
    <t>DAİRESİ</t>
  </si>
  <si>
    <t>ADI SOYADI</t>
  </si>
  <si>
    <t>YOLCULUK TARİHLERİ</t>
  </si>
  <si>
    <t>YOLCULUK VE OTURMA GÜNDELİKLERİ</t>
  </si>
  <si>
    <t>TUTARI 
(1)</t>
  </si>
  <si>
    <t>TAŞIT VE DİĞER ZORUNLU GİDERLER</t>
  </si>
  <si>
    <t>Alacaklının Nereden Nereye Gittiği veya Nerede Oturduğu</t>
  </si>
  <si>
    <t>Taşıdın 
Cinsi / Mevki</t>
  </si>
  <si>
    <t>Gidiş Dönüş Taşıt Ücreti (TL)</t>
  </si>
  <si>
    <t>TUTARI (2)</t>
  </si>
  <si>
    <t>TOPLAM TUTAR (1+2)</t>
  </si>
  <si>
    <t>Beyan Edenin İmzası</t>
  </si>
  <si>
    <t>Gün Sayısı</t>
  </si>
  <si>
    <t>Gidiş</t>
  </si>
  <si>
    <t>Dönüş</t>
  </si>
  <si>
    <t>Bir Günlüğü</t>
  </si>
  <si>
    <t>Aylık Kadro Derece ve Ek Göstergesi</t>
  </si>
  <si>
    <t>Sıra No</t>
  </si>
  <si>
    <t>OCAK</t>
  </si>
  <si>
    <t>ŞUBAT</t>
  </si>
  <si>
    <t>MART</t>
  </si>
  <si>
    <t>NİSAN</t>
  </si>
  <si>
    <t>MAYIS</t>
  </si>
  <si>
    <t>HAZİRAN</t>
  </si>
  <si>
    <t>TEMMUZ</t>
  </si>
  <si>
    <t>AĞUSTOS</t>
  </si>
  <si>
    <t>EYLÜL</t>
  </si>
  <si>
    <t>EKİM</t>
  </si>
  <si>
    <t>KASIM</t>
  </si>
  <si>
    <t>ARALIK</t>
  </si>
  <si>
    <t>SEÇİNİZ..</t>
  </si>
  <si>
    <t>AY</t>
  </si>
  <si>
    <t>YIL</t>
  </si>
  <si>
    <t>AİT OLDUĞU</t>
  </si>
  <si>
    <t>BİRİM ADINI SEÇİNİZ…</t>
  </si>
  <si>
    <t>AVRASYA YER BİLİMLERİ ENSTİTÜSÜ</t>
  </si>
  <si>
    <t>BEDEN EĞİTİMİ BÖLÜM BAŞKANLIĞI</t>
  </si>
  <si>
    <t>BİLGİSAYAR VE BİLİŞİM FAKÜLTESİ</t>
  </si>
  <si>
    <t>BİLİŞİM ENSTİTÜSÜ</t>
  </si>
  <si>
    <t>DENİZCİLİK FAKÜLTESİ</t>
  </si>
  <si>
    <t>ELEKTRİK ELEKTRONİK FAKÜLTESİ</t>
  </si>
  <si>
    <t>ENERJİ ENSTİTÜSÜ</t>
  </si>
  <si>
    <t>FEN BİLİMLERİ ENSTİTÜSÜ</t>
  </si>
  <si>
    <t>FEN EDEBİYAT FAKÜLTESİ</t>
  </si>
  <si>
    <t>GEMİ İNŞAATI VE DENİZ BİLİMLERİ FAKÜLTESİ</t>
  </si>
  <si>
    <t>İNŞAAT FAKÜLTESİ</t>
  </si>
  <si>
    <t>İŞLETME FAKÜLTESİ</t>
  </si>
  <si>
    <t>KİMYA METALURJİ FAKÜLTESİ</t>
  </si>
  <si>
    <t>KÜLTÜR VE SANAT BİRLİĞİ</t>
  </si>
  <si>
    <t>MADEN FAKÜLTESİ</t>
  </si>
  <si>
    <t>MAKİNA FAKÜLTESİ</t>
  </si>
  <si>
    <t>MİMARLIK FAKÜLTESİ</t>
  </si>
  <si>
    <t>REKTÖRLÜK</t>
  </si>
  <si>
    <t>SOSYAL BİLİMLER ENSTİTÜSÜ</t>
  </si>
  <si>
    <t>TEKSTİL TEKNELOJİLERİ VE TASARIMI FAKÜLTESİ</t>
  </si>
  <si>
    <t>TÜRK MUSİKİSİ VE DEVLET KONSERVATUARI</t>
  </si>
  <si>
    <t>UÇAK UZAY BİLİMLERİ FAKÜLTESİ</t>
  </si>
  <si>
    <t>TOPLU SEYAHATLER YOLLUK BİLDİRİMİ</t>
  </si>
  <si>
    <t>TOPLAM</t>
  </si>
  <si>
    <t>…………………………………………………………………………………………………</t>
  </si>
  <si>
    <t>nedeniyle toplu olarak görevlendirilen toplam</t>
  </si>
  <si>
    <t>kişinin yolluk ve diğer giderler tutarı toplam</t>
  </si>
  <si>
    <t xml:space="preserve"> </t>
  </si>
  <si>
    <t>YAZIYA ÇEVİRME TABLOSU</t>
  </si>
  <si>
    <t>Para birimi:</t>
  </si>
  <si>
    <t>TL</t>
  </si>
  <si>
    <t>Krş</t>
  </si>
  <si>
    <t xml:space="preserve"> Bir</t>
  </si>
  <si>
    <t xml:space="preserve"> On</t>
  </si>
  <si>
    <t xml:space="preserve"> Yüz</t>
  </si>
  <si>
    <t xml:space="preserve"> Bin</t>
  </si>
  <si>
    <t xml:space="preserve"> Milyon</t>
  </si>
  <si>
    <t xml:space="preserve"> Milyar</t>
  </si>
  <si>
    <t xml:space="preserve"> Trilyon</t>
  </si>
  <si>
    <t xml:space="preserve"> Katrilyon</t>
  </si>
  <si>
    <t>Sayı:</t>
  </si>
  <si>
    <t xml:space="preserve"> İki</t>
  </si>
  <si>
    <t xml:space="preserve"> Yirmi</t>
  </si>
  <si>
    <t xml:space="preserve"> İki Yüz</t>
  </si>
  <si>
    <t>Metin:</t>
  </si>
  <si>
    <t xml:space="preserve"> Üç</t>
  </si>
  <si>
    <t xml:space="preserve"> Otuz</t>
  </si>
  <si>
    <t xml:space="preserve"> Üç Yüz</t>
  </si>
  <si>
    <t xml:space="preserve"> Dört</t>
  </si>
  <si>
    <t xml:space="preserve"> Kırk</t>
  </si>
  <si>
    <t xml:space="preserve"> Dört Yüz</t>
  </si>
  <si>
    <t xml:space="preserve"> Beş</t>
  </si>
  <si>
    <t xml:space="preserve"> Elli</t>
  </si>
  <si>
    <t xml:space="preserve"> Beş Yüz</t>
  </si>
  <si>
    <t xml:space="preserve"> Altı</t>
  </si>
  <si>
    <t xml:space="preserve"> Altmış</t>
  </si>
  <si>
    <t xml:space="preserve"> Altı Yüz</t>
  </si>
  <si>
    <t xml:space="preserve"> Yedi</t>
  </si>
  <si>
    <t xml:space="preserve"> Yetmiş</t>
  </si>
  <si>
    <t xml:space="preserve"> Yedi Yüz</t>
  </si>
  <si>
    <t xml:space="preserve"> Sekiz</t>
  </si>
  <si>
    <t xml:space="preserve"> Seksen</t>
  </si>
  <si>
    <t xml:space="preserve"> Sekiz Yüz</t>
  </si>
  <si>
    <t xml:space="preserve"> Dokuz</t>
  </si>
  <si>
    <t xml:space="preserve"> Doksan</t>
  </si>
  <si>
    <t xml:space="preserve"> Dokuz Yüz</t>
  </si>
  <si>
    <t xml:space="preserve">  'dir.</t>
  </si>
  <si>
    <t>(*) Bu kısım, görevlendirilenlerin görevi yerine getirmesinden bilgisi olan amir tarafından imzalanır.</t>
  </si>
  <si>
    <t>Düzenleyen</t>
  </si>
  <si>
    <t>Mutemet</t>
  </si>
  <si>
    <t>Unvanı</t>
  </si>
  <si>
    <t>İmzası</t>
  </si>
  <si>
    <t>Adı Soyadı</t>
  </si>
  <si>
    <t>…./…./20….</t>
  </si>
  <si>
    <t>:</t>
  </si>
  <si>
    <t>Birim Yetkilisi (*)</t>
  </si>
  <si>
    <t>İletişime geçilecek olan kişinin</t>
  </si>
  <si>
    <t>Adı Soyadı :</t>
  </si>
  <si>
    <t>e-mail         :</t>
  </si>
  <si>
    <t>GSM No    :</t>
  </si>
  <si>
    <t>İSTANBUL'DAN DİĞER İLLERE HARCIRAHA ESAS ALINAN ORTALAMA ÜCRET</t>
  </si>
  <si>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</si>
  <si>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</si>
  <si>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</si>
  <si>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</si>
  <si>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</si>
  <si>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</si>
  <si>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</si>
  <si>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</si>
  <si>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</si>
  <si>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</si>
  <si>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</si>
  <si>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</si>
  <si>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</si>
  <si>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</si>
  <si>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</si>
  <si>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</si>
  <si>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</si>
  <si>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</si>
  <si>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</si>
  <si>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</si>
  <si>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</si>
  <si>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</si>
  <si>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</si>
  <si>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</si>
  <si>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</si>
  <si>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</si>
  <si>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</si>
  <si>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</si>
  <si>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</si>
  <si>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Hakkâri</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</si>
  <si>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</si>
  <si>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</si>
  <si>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</si>
  <si>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</si>
  <si>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</si>
  <si>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</si>
  <si>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</si>
  <si>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</si>
  <si>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</si>
  <si>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</si>
  <si>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</si>
  <si>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</si>
  <si>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</si>
  <si>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</si>
  <si>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</si>
  <si>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</si>
  <si>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</si>
  <si>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</si>
  <si>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</si>
  <si>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</si>
  <si>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</si>
  <si>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</si>
  <si>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</si>
  <si>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</si>
  <si>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</si>
  <si>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</si>
  <si>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</si>
  <si>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</si>
  <si>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</si>
  <si>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</si>
  <si>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</si>
  <si>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</si>
  <si>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</si>
  <si>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</si>
  <si>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</si>
  <si>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</si>
  <si>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</si>
  <si>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</si>
  <si>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</si>
  <si>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</si>
  <si>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</si>
  <si>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</si>
  <si>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</si>
  <si>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</si>
  <si>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</si>
  <si>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</si>
  <si>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</si>
  <si>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</si>
  <si>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</si>
  <si>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</si>
  <si>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</si>
  <si>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t>İL 
KODU</t>
  </si>
  <si>
    <t>VARIŞ
NOKTASI</t>
  </si>
  <si>
    <t>HARCIRAHA 
ESAS TUTAR</t>
  </si>
  <si>
    <t>A.B.D.  (A.B.D. Doları)</t>
  </si>
  <si>
    <t>Almanya    (Euro)</t>
  </si>
  <si>
    <t>Avustralya    (Avustralya Doları)</t>
  </si>
  <si>
    <t>Avusturya      (Euro)</t>
  </si>
  <si>
    <t>Belçika         (Euro)</t>
  </si>
  <si>
    <t>Danimarka  (Danimarka Kronu)</t>
  </si>
  <si>
    <t>Finlandiya    (Euro)</t>
  </si>
  <si>
    <t>Fransa          (Euro)</t>
  </si>
  <si>
    <t>Hollanda       (Euro)</t>
  </si>
  <si>
    <t>İngiltere         (Sterlin)</t>
  </si>
  <si>
    <t>İrlanda           (Euro)</t>
  </si>
  <si>
    <t>İspanya        (Euro)</t>
  </si>
  <si>
    <t>İsveç          (İsveç Kronu)</t>
  </si>
  <si>
    <t>İsviçre       (İsviçre Frangı)</t>
  </si>
  <si>
    <t>İtalya       (Euro)</t>
  </si>
  <si>
    <t>Japonya    (Japon Yeni)</t>
  </si>
  <si>
    <t>Kanada    (Kanada Doları)</t>
  </si>
  <si>
    <t>Kuveyt     (Kuveyt Dinarı)</t>
  </si>
  <si>
    <t>Lüksemburg     (Euro)</t>
  </si>
  <si>
    <t>Norveç       (Norveç Kronu)</t>
  </si>
  <si>
    <t>Portekiz         (Euro)</t>
  </si>
  <si>
    <t>Suudi Arabistan   (Suudi A. Riyali)</t>
  </si>
  <si>
    <t>Yunanistan         (Euro)</t>
  </si>
  <si>
    <t>Kosova(Euro)</t>
  </si>
  <si>
    <t>Diğer AB Ülkeleri         (Euro)</t>
  </si>
  <si>
    <t>Diğer Ülkeler         (A.B.D. Doları)</t>
  </si>
  <si>
    <t>YURTİÇİ    (TL)</t>
  </si>
  <si>
    <t>K.K.T.C.     ( TL)</t>
  </si>
  <si>
    <t>ÜLKELER VE PARA BİRİMLERİ</t>
  </si>
  <si>
    <t>Aylık/kadro derecesi 
5-15 olanlar</t>
  </si>
  <si>
    <t>Aylık/kadro derecesi 
1-4 olanlar</t>
  </si>
  <si>
    <t>Konaklama Gideleri</t>
  </si>
  <si>
    <t>01.01.2016 - 31.12.2016 ARASI YURTDIŞI ve YURTİÇİ GÜNDELİKLERİNİN HESAPLANMASINDA 
 ESAS ALINACAK CETVEL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</si>
</sst>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30" x14ac:knownFonts="1">
    <font>
      <sz val="11"/>
      <color theme="1"/>
      <name val="Calibri"/>
      <family val="2"/>
      <scheme val="minor"/>
    </font>
    <font>
      <sz val="11"/>
      <color theme="1"/>
      <name val="Calibri"/>
      <family val="2"/>
      <charset val="162"/>
      <scheme val="minor"/>
    </font>
    <font>
      <sz val="10"/>
      <color theme="1"/>
      <name val="Calibri"/>
      <family val="2"/>
      <scheme val="minor"/>
    </font>
    <font>
      <sz val="7"/>
      <color theme="1"/>
      <name val="Calibri"/>
      <family val="2"/>
      <scheme val="minor"/>
    </font>
    <font>
      <sz val="9"/>
      <color theme="1"/>
      <name val="Calibri"/>
      <family val="2"/>
      <scheme val="minor"/>
    </font>
    <font>
      <b/>
      <sz val="9"/>
      <color theme="1"/>
      <name val="Calibri"/>
      <family val="2"/>
      <charset val="162"/>
      <scheme val="minor"/>
    </font>
    <font>
      <b/>
      <sz val="10"/>
      <color theme="1"/>
      <name val="Calibri"/>
      <family val="2"/>
      <charset val="162"/>
      <scheme val="minor"/>
    </font>
    <font>
      <b/>
      <sz val="6"/>
      <color theme="1"/>
      <name val="Calibri"/>
      <family val="2"/>
      <charset val="162"/>
      <scheme val="minor"/>
    </font>
    <font>
      <b/>
      <sz val="8"/>
      <color theme="1"/>
      <name val="Calibri"/>
      <family val="2"/>
      <charset val="162"/>
      <scheme val="minor"/>
    </font>
    <font>
      <b/>
      <sz val="7"/>
      <color theme="1"/>
      <name val="Calibri"/>
      <family val="2"/>
      <charset val="162"/>
      <scheme val="minor"/>
    </font>
    <font>
      <b/>
      <sz val="12"/>
      <color theme="1"/>
      <name val="Calibri"/>
      <family val="2"/>
      <charset val="162"/>
      <scheme val="minor"/>
    </font>
    <font>
      <b/>
      <sz val="14"/>
      <color theme="1"/>
      <name val="Calibri"/>
      <family val="2"/>
      <charset val="162"/>
      <scheme val="minor"/>
    </font>
    <font>
      <sz val="10"/>
      <name val="Arial Tur"/>
      <charset val="162"/>
    </font>
    <font>
      <u/>
      <sz val="10"/>
      <color indexed="12"/>
      <name val="Arial Tur"/>
      <charset val="162"/>
    </font>
    <font>
      <b/>
      <sz val="10"/>
      <name val="Arial Tur"/>
      <charset val="162"/>
    </font>
    <font>
      <sz val="8"/>
      <name val="Tahoma"/>
      <family val="2"/>
      <charset val="162"/>
    </font>
    <font>
      <i/>
      <sz val="8"/>
      <name val="Tahoma"/>
      <family val="2"/>
      <charset val="162"/>
    </font>
    <font>
      <sz val="8"/>
      <name val="Arial"/>
      <family val="2"/>
      <charset val="162"/>
    </font>
    <font>
      <b/>
      <i/>
      <sz val="10"/>
      <name val="Arial Tur"/>
      <charset val="162"/>
    </font>
    <font>
      <b/>
      <sz val="8"/>
      <name val="Tahoma"/>
      <family val="2"/>
      <charset val="162"/>
    </font>
    <font>
      <b/>
      <sz val="10"/>
      <color indexed="63"/>
      <name val="Arial Tur"/>
      <charset val="162"/>
    </font>
    <font>
      <sz val="10"/>
      <color indexed="63"/>
      <name val="Arial Tur"/>
      <charset val="162"/>
    </font>
    <font>
      <i/>
      <sz val="8"/>
      <name val="Arial Tur"/>
      <charset val="162"/>
    </font>
    <font>
      <b/>
      <sz val="11"/>
      <color theme="0"/>
      <name val="Calibri"/>
      <family val="2"/>
      <charset val="162"/>
      <scheme val="minor"/>
    </font>
    <font>
      <sz val="9"/>
      <color indexed="81"/>
      <name val="Tahoma"/>
      <family val="2"/>
      <charset val="162"/>
    </font>
    <font>
      <b/>
      <sz val="9"/>
      <color indexed="81"/>
      <name val="Tahoma"/>
      <family val="2"/>
      <charset val="162"/>
    </font>
    <font>
      <b/>
      <sz val="14"/>
      <color theme="0"/>
      <name val="Calibri"/>
      <family val="2"/>
      <charset val="162"/>
      <scheme val="minor"/>
    </font>
    <font>
      <sz val="11"/>
      <color theme="0"/>
      <name val="Calibri"/>
      <family val="2"/>
      <scheme val="minor"/>
    </font>
    <font>
      <b/>
      <sz val="11"/>
      <color theme="0"/>
      <name val="Calibri"/>
      <family val="2"/>
      <scheme val="minor"/>
    </font>
    <font>
      <sz val="11"/>
      <name val="Calibri"/>
      <family val="2"/>
      <charset val="162"/>
      <scheme val="minor"/>
    </font>
  </fonts>
  <fills count="7">
    <fill>
      <patternFill patternType="none"/>
    </fill>
    <fill>
      <patternFill patternType="gray125"/>
    </fill>
    <fill>
      <patternFill patternType="solid">
        <fgColor indexed="13"/>
        <bgColor indexed="64"/>
      </patternFill>
    </fill>
    <fill>
      <patternFill patternType="solid">
        <fgColor indexed="6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s>
  <borders count="35">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0" fontId="13" fillId="0" borderId="0" applyNumberFormat="0" applyFill="0" applyBorder="0" applyAlignment="0" applyProtection="0">
      <alignment vertical="top"/>
      <protection locked="0"/>
    </xf>
  </cellStyleXfs>
  <cellXfs count="174">
    <xf numFmtId="0" fontId="0" fillId="0" borderId="0" xfId="0"/>
    <xf numFmtId="0" fontId="2" fillId="0" borderId="2" xfId="0" applyFont="1" applyBorder="1"/>
    <xf numFmtId="0" fontId="12" fillId="0" borderId="0" xfId="0" applyNumberFormat="1" applyFont="1" applyFill="1" applyProtection="1">
      <protection hidden="1"/>
    </xf>
    <xf numFmtId="0" fontId="15" fillId="0" borderId="0" xfId="0" applyNumberFormat="1" applyFont="1" applyFill="1" applyProtection="1">
      <protection hidden="1"/>
    </xf>
    <xf numFmtId="0" fontId="0" fillId="0" borderId="0" xfId="0" applyNumberFormat="1" applyProtection="1">
      <protection hidden="1"/>
    </xf>
    <xf numFmtId="0" fontId="15" fillId="0" borderId="0" xfId="0" applyNumberFormat="1" applyFont="1" applyFill="1" applyBorder="1" applyAlignment="1" applyProtection="1">
      <alignment horizontal="left" vertical="center" wrapText="1"/>
      <protection hidden="1"/>
    </xf>
    <xf numFmtId="0" fontId="14" fillId="0" borderId="0" xfId="0" applyNumberFormat="1" applyFont="1" applyFill="1" applyAlignment="1" applyProtection="1">
      <protection hidden="1"/>
    </xf>
    <xf numFmtId="0" fontId="15" fillId="0" borderId="0" xfId="0" applyNumberFormat="1" applyFont="1" applyFill="1" applyBorder="1" applyAlignment="1" applyProtection="1">
      <alignment vertical="center" wrapText="1"/>
      <protection hidden="1"/>
    </xf>
    <xf numFmtId="0" fontId="16" fillId="0" borderId="0" xfId="0" applyNumberFormat="1" applyFont="1" applyFill="1" applyBorder="1" applyAlignment="1" applyProtection="1">
      <alignment horizontal="left" vertical="center" wrapText="1"/>
      <protection hidden="1"/>
    </xf>
    <xf numFmtId="0" fontId="17" fillId="0" borderId="20" xfId="0" applyNumberFormat="1" applyFont="1" applyFill="1" applyBorder="1" applyAlignment="1" applyProtection="1">
      <alignment horizontal="center"/>
    </xf>
    <xf numFmtId="0" fontId="18" fillId="0" borderId="0" xfId="0" applyNumberFormat="1" applyFont="1" applyFill="1" applyAlignment="1" applyProtection="1">
      <alignment horizontal="right"/>
      <protection hidden="1"/>
    </xf>
    <xf numFmtId="0" fontId="15" fillId="0" borderId="0" xfId="0" applyNumberFormat="1" applyFont="1" applyFill="1" applyAlignment="1" applyProtection="1">
      <protection hidden="1"/>
    </xf>
    <xf numFmtId="0" fontId="19" fillId="0" borderId="0" xfId="0" applyNumberFormat="1" applyFont="1" applyFill="1" applyProtection="1">
      <protection hidden="1"/>
    </xf>
    <xf numFmtId="0" fontId="15" fillId="0" borderId="0" xfId="0" applyNumberFormat="1" applyFont="1" applyFill="1" applyAlignment="1" applyProtection="1">
      <alignment horizontal="left" vertical="center"/>
      <protection hidden="1"/>
    </xf>
    <xf numFmtId="0" fontId="15" fillId="0" borderId="0" xfId="0" applyNumberFormat="1" applyFont="1" applyFill="1" applyAlignment="1" applyProtection="1">
      <alignment horizontal="left"/>
      <protection hidden="1"/>
    </xf>
    <xf numFmtId="0" fontId="20" fillId="3" borderId="0" xfId="0" applyNumberFormat="1" applyFont="1" applyFill="1" applyAlignment="1" applyProtection="1">
      <protection hidden="1"/>
    </xf>
    <xf numFmtId="0" fontId="21" fillId="3" borderId="0" xfId="0" applyNumberFormat="1" applyFont="1" applyFill="1" applyProtection="1">
      <protection hidden="1"/>
    </xf>
    <xf numFmtId="0" fontId="16" fillId="0" borderId="0" xfId="0" applyNumberFormat="1" applyFont="1" applyFill="1" applyProtection="1">
      <protection hidden="1"/>
    </xf>
    <xf numFmtId="0" fontId="12" fillId="0" borderId="0" xfId="0" applyNumberFormat="1" applyFont="1" applyFill="1" applyAlignment="1" applyProtection="1">
      <protection hidden="1"/>
    </xf>
    <xf numFmtId="0" fontId="22" fillId="0" borderId="0" xfId="0" applyNumberFormat="1" applyFont="1" applyFill="1" applyProtection="1">
      <protection hidden="1"/>
    </xf>
    <xf numFmtId="0" fontId="0" fillId="0" borderId="0" xfId="0" applyNumberFormat="1" applyAlignment="1" applyProtection="1">
      <protection hidden="1"/>
    </xf>
    <xf numFmtId="0" fontId="2" fillId="0" borderId="4" xfId="0" applyFont="1" applyBorder="1" applyProtection="1"/>
    <xf numFmtId="0" fontId="2" fillId="0" borderId="0" xfId="0" applyFont="1" applyProtection="1"/>
    <xf numFmtId="0" fontId="2" fillId="0" borderId="0" xfId="0" applyFont="1" applyBorder="1" applyProtection="1"/>
    <xf numFmtId="0" fontId="2" fillId="0" borderId="8" xfId="0" applyFont="1" applyBorder="1" applyProtection="1"/>
    <xf numFmtId="0" fontId="2" fillId="0" borderId="1" xfId="0" applyFont="1" applyBorder="1" applyProtection="1"/>
    <xf numFmtId="0" fontId="2" fillId="0" borderId="9" xfId="0" applyFont="1" applyBorder="1" applyProtection="1"/>
    <xf numFmtId="0" fontId="2" fillId="0" borderId="13" xfId="0" applyFont="1" applyBorder="1" applyProtection="1"/>
    <xf numFmtId="0" fontId="3" fillId="0" borderId="0" xfId="0" applyFont="1" applyProtection="1"/>
    <xf numFmtId="0" fontId="3" fillId="0" borderId="0" xfId="0" quotePrefix="1" applyFont="1" applyProtection="1"/>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Fill="1" applyProtection="1"/>
    <xf numFmtId="0" fontId="0" fillId="0" borderId="2" xfId="0" applyBorder="1" applyAlignment="1">
      <alignment horizontal="center"/>
    </xf>
    <xf numFmtId="0" fontId="0" fillId="0" borderId="2" xfId="0" applyBorder="1"/>
    <xf numFmtId="4" fontId="0" fillId="0" borderId="2" xfId="0" applyNumberFormat="1" applyBorder="1"/>
    <xf numFmtId="0" fontId="27" fillId="6" borderId="6" xfId="0" applyFont="1" applyFill="1" applyBorder="1"/>
    <xf numFmtId="0" fontId="27" fillId="6" borderId="0" xfId="0" applyFont="1" applyFill="1" applyBorder="1"/>
    <xf numFmtId="0" fontId="27" fillId="6" borderId="7" xfId="0" applyFont="1" applyFill="1" applyBorder="1"/>
    <xf numFmtId="0" fontId="28" fillId="6" borderId="6" xfId="0" applyFont="1" applyFill="1" applyBorder="1" applyAlignment="1">
      <alignment horizontal="center" vertical="top" wrapText="1"/>
    </xf>
    <xf numFmtId="0" fontId="28" fillId="6" borderId="0" xfId="0" applyFont="1" applyFill="1" applyBorder="1" applyAlignment="1">
      <alignment horizontal="center" vertical="top" wrapText="1"/>
    </xf>
    <xf numFmtId="0" fontId="0" fillId="0" borderId="13" xfId="0" applyBorder="1" applyAlignment="1">
      <alignment horizontal="center"/>
    </xf>
    <xf numFmtId="0" fontId="0" fillId="0" borderId="0" xfId="0" applyBorder="1"/>
    <xf numFmtId="4" fontId="0" fillId="0" borderId="14" xfId="0" applyNumberFormat="1"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9" xfId="0" applyBorder="1"/>
    <xf numFmtId="0" fontId="1" fillId="0" borderId="0" xfId="0" applyFont="1" applyFill="1" applyBorder="1"/>
    <xf numFmtId="0" fontId="23" fillId="6" borderId="2" xfId="0" applyFont="1" applyFill="1" applyBorder="1" applyAlignment="1">
      <alignment horizontal="center" vertical="top" wrapText="1"/>
    </xf>
    <xf numFmtId="4" fontId="29" fillId="0" borderId="2" xfId="0" applyNumberFormat="1" applyFont="1" applyFill="1" applyBorder="1" applyAlignment="1">
      <alignment horizontal="right"/>
    </xf>
    <xf numFmtId="0" fontId="23" fillId="6" borderId="13" xfId="0" applyFont="1" applyFill="1" applyBorder="1" applyAlignment="1">
      <alignment horizontal="center" vertical="center"/>
    </xf>
    <xf numFmtId="0" fontId="23" fillId="6" borderId="14" xfId="0" applyFont="1" applyFill="1" applyBorder="1" applyAlignment="1">
      <alignment horizontal="center" vertical="top" wrapText="1"/>
    </xf>
    <xf numFmtId="0" fontId="29" fillId="0" borderId="13" xfId="0" applyFont="1" applyFill="1" applyBorder="1" applyAlignment="1">
      <alignment wrapText="1"/>
    </xf>
    <xf numFmtId="4" fontId="29" fillId="0" borderId="14" xfId="0" applyNumberFormat="1" applyFont="1" applyFill="1" applyBorder="1" applyAlignment="1">
      <alignment horizontal="right"/>
    </xf>
    <xf numFmtId="0" fontId="29" fillId="0" borderId="13" xfId="0" applyFont="1" applyFill="1" applyBorder="1"/>
    <xf numFmtId="0" fontId="29" fillId="0" borderId="24" xfId="0" applyFont="1" applyFill="1" applyBorder="1"/>
    <xf numFmtId="4" fontId="29" fillId="0" borderId="15" xfId="0" applyNumberFormat="1" applyFont="1" applyFill="1" applyBorder="1" applyAlignment="1">
      <alignment horizontal="right"/>
    </xf>
    <xf numFmtId="4" fontId="29" fillId="0" borderId="16" xfId="0" applyNumberFormat="1" applyFont="1" applyFill="1" applyBorder="1" applyAlignment="1">
      <alignment horizontal="right"/>
    </xf>
    <xf numFmtId="164" fontId="3" fillId="0" borderId="0" xfId="0" applyNumberFormat="1" applyFont="1" applyFill="1" applyAlignment="1" applyProtection="1">
      <alignment horizontal="center"/>
    </xf>
    <xf numFmtId="164" fontId="3" fillId="0" borderId="0" xfId="0" applyNumberFormat="1" applyFont="1" applyFill="1" applyAlignment="1" applyProtection="1">
      <alignment horizontal="left"/>
    </xf>
    <xf numFmtId="0" fontId="3" fillId="0" borderId="0" xfId="0" applyFont="1" applyAlignment="1" applyProtection="1">
      <alignment horizontal="left"/>
    </xf>
    <xf numFmtId="0" fontId="3" fillId="0" borderId="0" xfId="0" applyFont="1" applyAlignment="1" applyProtection="1">
      <alignment horizontal="center"/>
    </xf>
    <xf numFmtId="0" fontId="0" fillId="0" borderId="25" xfId="0" applyBorder="1"/>
    <xf numFmtId="4" fontId="4" fillId="5" borderId="26" xfId="0" applyNumberFormat="1" applyFont="1" applyFill="1" applyBorder="1" applyAlignment="1" applyProtection="1">
      <alignment horizontal="center"/>
      <protection locked="0"/>
    </xf>
    <xf numFmtId="4" fontId="4" fillId="5" borderId="27" xfId="0" applyNumberFormat="1" applyFont="1" applyFill="1" applyBorder="1" applyAlignment="1" applyProtection="1">
      <alignment horizontal="center"/>
      <protection locked="0"/>
    </xf>
    <xf numFmtId="4" fontId="4" fillId="5" borderId="28" xfId="0" applyNumberFormat="1" applyFont="1" applyFill="1" applyBorder="1" applyAlignment="1" applyProtection="1">
      <alignment horizontal="center"/>
      <protection locked="0"/>
    </xf>
    <xf numFmtId="4" fontId="4" fillId="0" borderId="15" xfId="0" applyNumberFormat="1" applyFont="1" applyBorder="1" applyAlignment="1" applyProtection="1">
      <alignment horizontal="right"/>
    </xf>
    <xf numFmtId="0" fontId="11" fillId="0" borderId="6"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9" fillId="0" borderId="2" xfId="0" applyFont="1" applyBorder="1" applyAlignment="1" applyProtection="1">
      <alignment horizontal="center" vertical="top" wrapText="1"/>
    </xf>
    <xf numFmtId="0" fontId="3" fillId="5" borderId="0" xfId="0" applyFont="1" applyFill="1" applyAlignment="1" applyProtection="1">
      <alignment horizontal="left"/>
      <protection locked="0"/>
    </xf>
    <xf numFmtId="0" fontId="3" fillId="5" borderId="2" xfId="0" applyFont="1" applyFill="1" applyBorder="1" applyAlignment="1" applyProtection="1">
      <alignment horizontal="left"/>
      <protection locked="0"/>
    </xf>
    <xf numFmtId="0" fontId="3" fillId="5" borderId="2" xfId="0" applyFont="1" applyFill="1" applyBorder="1" applyAlignment="1" applyProtection="1">
      <alignment horizontal="center"/>
      <protection locked="0"/>
    </xf>
    <xf numFmtId="14" fontId="3" fillId="5" borderId="2" xfId="0" applyNumberFormat="1" applyFont="1" applyFill="1" applyBorder="1" applyAlignment="1" applyProtection="1">
      <alignment horizontal="center"/>
      <protection locked="0"/>
    </xf>
    <xf numFmtId="0" fontId="3" fillId="0" borderId="2" xfId="0" applyFont="1" applyBorder="1" applyAlignment="1" applyProtection="1">
      <alignment horizontal="center"/>
    </xf>
    <xf numFmtId="164" fontId="3" fillId="5" borderId="0" xfId="0" applyNumberFormat="1" applyFont="1" applyFill="1" applyAlignment="1" applyProtection="1">
      <alignment horizontal="left"/>
      <protection locked="0"/>
    </xf>
    <xf numFmtId="0" fontId="3" fillId="0" borderId="0" xfId="0" applyFont="1" applyFill="1" applyAlignment="1" applyProtection="1">
      <alignment horizontal="center"/>
    </xf>
    <xf numFmtId="164" fontId="3" fillId="0" borderId="0" xfId="0" applyNumberFormat="1" applyFont="1" applyFill="1" applyAlignment="1" applyProtection="1">
      <alignment horizontal="center"/>
    </xf>
    <xf numFmtId="0" fontId="3" fillId="0" borderId="0" xfId="0" applyFont="1" applyFill="1" applyAlignment="1" applyProtection="1">
      <alignment horizontal="left"/>
    </xf>
    <xf numFmtId="164" fontId="3" fillId="0" borderId="0" xfId="0" applyNumberFormat="1" applyFont="1" applyFill="1" applyAlignment="1" applyProtection="1">
      <alignment horizontal="left"/>
    </xf>
    <xf numFmtId="0" fontId="3" fillId="0" borderId="0" xfId="0" applyFont="1" applyAlignment="1" applyProtection="1">
      <alignment horizontal="left"/>
    </xf>
    <xf numFmtId="0" fontId="3" fillId="0" borderId="0" xfId="0" applyFont="1" applyAlignment="1" applyProtection="1">
      <alignment horizont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5" xfId="0" applyFont="1" applyBorder="1" applyAlignment="1" applyProtection="1">
      <alignment horizontal="left" vertical="center"/>
    </xf>
    <xf numFmtId="0" fontId="2" fillId="0" borderId="0" xfId="0" applyFont="1" applyFill="1" applyAlignment="1" applyProtection="1">
      <alignment horizontal="center"/>
    </xf>
    <xf numFmtId="0" fontId="6" fillId="0" borderId="10" xfId="0" applyFont="1" applyBorder="1" applyAlignment="1" applyProtection="1">
      <alignment horizontal="center" vertical="center" textRotation="90"/>
    </xf>
    <xf numFmtId="0" fontId="6" fillId="0" borderId="13" xfId="0" applyFont="1" applyBorder="1" applyAlignment="1" applyProtection="1">
      <alignment horizontal="center" vertical="center" textRotation="90"/>
    </xf>
    <xf numFmtId="0" fontId="6" fillId="0" borderId="11" xfId="0" applyFont="1" applyBorder="1" applyAlignment="1" applyProtection="1">
      <alignment horizontal="center" vertical="center"/>
    </xf>
    <xf numFmtId="0" fontId="6" fillId="0" borderId="2" xfId="0" applyFont="1" applyBorder="1" applyAlignment="1" applyProtection="1">
      <alignment horizontal="center" vertical="center"/>
    </xf>
    <xf numFmtId="0" fontId="9" fillId="0" borderId="11" xfId="0" applyFont="1" applyBorder="1" applyAlignment="1" applyProtection="1">
      <alignment horizontal="center" vertical="top" wrapText="1"/>
    </xf>
    <xf numFmtId="0" fontId="8" fillId="0" borderId="11" xfId="0" applyFont="1" applyBorder="1" applyAlignment="1" applyProtection="1">
      <alignment horizontal="center" vertical="top"/>
    </xf>
    <xf numFmtId="4" fontId="3" fillId="5" borderId="2" xfId="0" applyNumberFormat="1" applyFont="1" applyFill="1" applyBorder="1" applyAlignment="1" applyProtection="1">
      <alignment horizontal="right"/>
      <protection locked="0"/>
    </xf>
    <xf numFmtId="4" fontId="4" fillId="0" borderId="2" xfId="0" applyNumberFormat="1" applyFont="1" applyBorder="1" applyAlignment="1" applyProtection="1">
      <alignment horizontal="right"/>
    </xf>
    <xf numFmtId="0" fontId="7" fillId="0" borderId="11" xfId="0" applyFont="1" applyBorder="1" applyAlignment="1" applyProtection="1">
      <alignment horizontal="center" vertical="top"/>
    </xf>
    <xf numFmtId="4" fontId="4" fillId="5" borderId="26" xfId="0" applyNumberFormat="1" applyFont="1" applyFill="1" applyBorder="1" applyAlignment="1" applyProtection="1">
      <alignment horizontal="right"/>
      <protection locked="0"/>
    </xf>
    <xf numFmtId="4" fontId="4" fillId="5" borderId="27" xfId="0" applyNumberFormat="1" applyFont="1" applyFill="1" applyBorder="1" applyAlignment="1" applyProtection="1">
      <alignment horizontal="right"/>
      <protection locked="0"/>
    </xf>
    <xf numFmtId="4" fontId="4" fillId="5" borderId="28" xfId="0" applyNumberFormat="1" applyFont="1" applyFill="1" applyBorder="1" applyAlignment="1" applyProtection="1">
      <alignment horizontal="right"/>
      <protection locked="0"/>
    </xf>
    <xf numFmtId="0" fontId="6" fillId="0" borderId="3" xfId="0" applyFont="1" applyBorder="1" applyAlignment="1" applyProtection="1">
      <alignment horizontal="center" wrapText="1"/>
    </xf>
    <xf numFmtId="0" fontId="6" fillId="0" borderId="4" xfId="0" applyFont="1" applyBorder="1" applyAlignment="1" applyProtection="1">
      <alignment horizontal="center" wrapText="1"/>
    </xf>
    <xf numFmtId="0" fontId="6" fillId="0" borderId="6" xfId="0" applyFont="1" applyBorder="1" applyAlignment="1" applyProtection="1">
      <alignment horizontal="center" wrapText="1"/>
    </xf>
    <xf numFmtId="0" fontId="6" fillId="0" borderId="0" xfId="0" applyFont="1" applyBorder="1" applyAlignment="1" applyProtection="1">
      <alignment horizontal="center" wrapText="1"/>
    </xf>
    <xf numFmtId="0" fontId="6" fillId="0" borderId="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0" xfId="0" applyFont="1" applyBorder="1" applyAlignment="1" applyProtection="1">
      <alignment horizontal="left"/>
    </xf>
    <xf numFmtId="0" fontId="2" fillId="0" borderId="0" xfId="0" applyFont="1" applyFill="1" applyBorder="1" applyAlignment="1" applyProtection="1">
      <alignment horizontal="left"/>
    </xf>
    <xf numFmtId="0" fontId="2" fillId="0" borderId="7" xfId="0" applyFont="1" applyFill="1" applyBorder="1" applyAlignment="1" applyProtection="1">
      <alignment horizontal="left"/>
    </xf>
    <xf numFmtId="14" fontId="3" fillId="0" borderId="0" xfId="0" applyNumberFormat="1" applyFont="1" applyFill="1" applyAlignment="1" applyProtection="1">
      <alignment horizontal="left"/>
    </xf>
    <xf numFmtId="0" fontId="3" fillId="0" borderId="14" xfId="0" applyFont="1" applyBorder="1" applyAlignment="1" applyProtection="1">
      <alignment horizontal="center"/>
    </xf>
    <xf numFmtId="0" fontId="6" fillId="0" borderId="4" xfId="0" applyFont="1" applyBorder="1" applyAlignment="1" applyProtection="1">
      <alignment horizontal="left"/>
    </xf>
    <xf numFmtId="0" fontId="2" fillId="0" borderId="4"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4" xfId="0" applyFont="1" applyBorder="1" applyAlignment="1" applyProtection="1">
      <alignment horizontal="center"/>
    </xf>
    <xf numFmtId="0" fontId="2" fillId="0" borderId="17" xfId="0" applyFont="1" applyBorder="1" applyAlignment="1" applyProtection="1">
      <alignment horizontal="center"/>
    </xf>
    <xf numFmtId="0" fontId="2" fillId="0" borderId="18" xfId="0" applyFont="1" applyBorder="1" applyAlignment="1" applyProtection="1">
      <alignment horizontal="center"/>
    </xf>
    <xf numFmtId="0" fontId="2" fillId="0" borderId="19" xfId="0" applyFont="1" applyBorder="1" applyAlignment="1" applyProtection="1">
      <alignment horizontal="center"/>
    </xf>
    <xf numFmtId="0" fontId="3" fillId="0" borderId="15" xfId="0" applyFont="1" applyBorder="1" applyAlignment="1" applyProtection="1">
      <alignment horizontal="left"/>
    </xf>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5" fillId="0" borderId="11" xfId="0" applyFont="1" applyBorder="1" applyAlignment="1" applyProtection="1">
      <alignment horizontal="center" vertical="top" wrapText="1"/>
    </xf>
    <xf numFmtId="0" fontId="5" fillId="0" borderId="2"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5" fillId="0" borderId="14" xfId="0" applyFont="1" applyBorder="1" applyAlignment="1" applyProtection="1">
      <alignment horizontal="center" vertical="top" wrapText="1"/>
    </xf>
    <xf numFmtId="0" fontId="9" fillId="0" borderId="2" xfId="0" applyFont="1" applyBorder="1" applyAlignment="1" applyProtection="1">
      <alignment horizontal="center" vertical="top"/>
    </xf>
    <xf numFmtId="0" fontId="9" fillId="0" borderId="29" xfId="0" applyFont="1" applyBorder="1" applyAlignment="1" applyProtection="1">
      <alignment horizontal="center" vertical="top" wrapText="1"/>
    </xf>
    <xf numFmtId="0" fontId="9" fillId="0" borderId="30" xfId="0" applyFont="1" applyBorder="1" applyAlignment="1" applyProtection="1">
      <alignment horizontal="center" vertical="top" wrapText="1"/>
    </xf>
    <xf numFmtId="0" fontId="9" fillId="0" borderId="31" xfId="0" applyFont="1" applyBorder="1" applyAlignment="1" applyProtection="1">
      <alignment horizontal="center" vertical="top" wrapText="1"/>
    </xf>
    <xf numFmtId="0" fontId="9" fillId="0" borderId="32" xfId="0" applyFont="1" applyBorder="1" applyAlignment="1" applyProtection="1">
      <alignment horizontal="center" vertical="top" wrapText="1"/>
    </xf>
    <xf numFmtId="0" fontId="9" fillId="0" borderId="33" xfId="0" applyFont="1" applyBorder="1" applyAlignment="1" applyProtection="1">
      <alignment horizontal="center" vertical="top" wrapText="1"/>
    </xf>
    <xf numFmtId="0" fontId="9" fillId="0" borderId="34" xfId="0" applyFont="1" applyBorder="1" applyAlignment="1" applyProtection="1">
      <alignment horizontal="center" vertical="top" wrapText="1"/>
    </xf>
    <xf numFmtId="0" fontId="2" fillId="4" borderId="0" xfId="0" applyFont="1" applyFill="1" applyAlignment="1" applyProtection="1">
      <alignment horizontal="center"/>
      <protection locked="0"/>
    </xf>
    <xf numFmtId="0" fontId="10" fillId="0" borderId="3"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4" fontId="4" fillId="5" borderId="2" xfId="0" applyNumberFormat="1" applyFont="1" applyFill="1" applyBorder="1" applyAlignment="1" applyProtection="1">
      <alignment horizontal="right"/>
      <protection locked="0"/>
    </xf>
    <xf numFmtId="0" fontId="2" fillId="5" borderId="4" xfId="0" applyFont="1" applyFill="1" applyBorder="1" applyAlignment="1" applyProtection="1">
      <alignment horizontal="left"/>
      <protection locked="0"/>
    </xf>
    <xf numFmtId="0" fontId="2" fillId="5" borderId="5" xfId="0" applyFont="1" applyFill="1" applyBorder="1" applyAlignment="1" applyProtection="1">
      <alignment horizontal="left"/>
      <protection locked="0"/>
    </xf>
    <xf numFmtId="0" fontId="2" fillId="5" borderId="0" xfId="0" applyFont="1" applyFill="1" applyBorder="1" applyAlignment="1" applyProtection="1">
      <alignment horizontal="left"/>
      <protection locked="0"/>
    </xf>
    <xf numFmtId="0" fontId="2" fillId="5" borderId="7" xfId="0" applyFont="1" applyFill="1" applyBorder="1" applyAlignment="1" applyProtection="1">
      <alignment horizontal="left"/>
      <protection locked="0"/>
    </xf>
    <xf numFmtId="0" fontId="6" fillId="5" borderId="6"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6" fillId="5" borderId="9" xfId="0" applyFont="1" applyFill="1" applyBorder="1" applyAlignment="1" applyProtection="1">
      <alignment horizontal="left" vertical="center" wrapText="1"/>
      <protection locked="0"/>
    </xf>
    <xf numFmtId="0" fontId="26" fillId="6" borderId="6" xfId="0" applyFont="1" applyFill="1" applyBorder="1" applyAlignment="1">
      <alignment horizontal="center"/>
    </xf>
    <xf numFmtId="0" fontId="26" fillId="6" borderId="0" xfId="0" applyFont="1" applyFill="1" applyBorder="1" applyAlignment="1">
      <alignment horizontal="center"/>
    </xf>
    <xf numFmtId="0" fontId="26" fillId="6" borderId="7" xfId="0" applyFont="1" applyFill="1" applyBorder="1" applyAlignment="1">
      <alignment horizontal="center"/>
    </xf>
    <xf numFmtId="0" fontId="26" fillId="6" borderId="3" xfId="0" applyFont="1" applyFill="1" applyBorder="1" applyAlignment="1">
      <alignment horizontal="center"/>
    </xf>
    <xf numFmtId="0" fontId="26" fillId="6" borderId="4" xfId="0" applyFont="1" applyFill="1" applyBorder="1" applyAlignment="1">
      <alignment horizontal="center"/>
    </xf>
    <xf numFmtId="0" fontId="26" fillId="6" borderId="5" xfId="0" applyFont="1" applyFill="1" applyBorder="1" applyAlignment="1">
      <alignment horizontal="center"/>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xf>
    <xf numFmtId="0" fontId="23" fillId="6" borderId="12" xfId="0" applyFont="1" applyFill="1" applyBorder="1" applyAlignment="1">
      <alignment horizontal="center" vertical="center"/>
    </xf>
    <xf numFmtId="0" fontId="15" fillId="0" borderId="0" xfId="0" applyNumberFormat="1" applyFont="1" applyFill="1" applyAlignment="1" applyProtection="1">
      <protection hidden="1"/>
    </xf>
    <xf numFmtId="0" fontId="14" fillId="0" borderId="0" xfId="1" applyNumberFormat="1" applyFont="1" applyFill="1" applyAlignment="1" applyProtection="1">
      <alignment horizontal="center"/>
      <protection hidden="1"/>
    </xf>
    <xf numFmtId="0" fontId="14" fillId="0" borderId="0" xfId="0" applyNumberFormat="1" applyFont="1" applyFill="1" applyAlignment="1" applyProtection="1">
      <alignment horizontal="center"/>
      <protection hidden="1"/>
    </xf>
    <xf numFmtId="4" fontId="15" fillId="2" borderId="21" xfId="0" applyNumberFormat="1" applyFont="1" applyFill="1" applyBorder="1" applyAlignment="1" applyProtection="1">
      <alignment horizontal="left"/>
    </xf>
    <xf numFmtId="0" fontId="15" fillId="2" borderId="22" xfId="0" applyNumberFormat="1" applyFont="1" applyFill="1" applyBorder="1" applyAlignment="1" applyProtection="1">
      <alignment horizontal="left"/>
    </xf>
    <xf numFmtId="0" fontId="15" fillId="2" borderId="23" xfId="0" applyNumberFormat="1" applyFont="1" applyFill="1" applyBorder="1" applyAlignment="1" applyProtection="1">
      <alignment horizontal="left"/>
    </xf>
    <xf numFmtId="0" fontId="15" fillId="0" borderId="21" xfId="0" applyNumberFormat="1" applyFont="1" applyFill="1" applyBorder="1" applyAlignment="1" applyProtection="1">
      <alignment horizontal="left" vertical="center" wrapText="1"/>
      <protection hidden="1"/>
    </xf>
    <xf numFmtId="0" fontId="15" fillId="0" borderId="22" xfId="0" applyNumberFormat="1" applyFont="1" applyFill="1" applyBorder="1" applyAlignment="1" applyProtection="1">
      <alignment horizontal="left" vertical="center" wrapText="1"/>
      <protection hidden="1"/>
    </xf>
    <xf numFmtId="0" fontId="15" fillId="0" borderId="23" xfId="0" applyNumberFormat="1" applyFont="1" applyFill="1" applyBorder="1" applyAlignment="1" applyProtection="1">
      <alignment horizontal="left" vertical="center" wrapText="1"/>
      <protection hidden="1"/>
    </xf>
    <xf numFmtId="0" fontId="19" fillId="0" borderId="0" xfId="0" applyNumberFormat="1" applyFont="1" applyFill="1" applyAlignment="1" applyProtection="1">
      <alignment horizontal="center"/>
      <protection hidden="1"/>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76200</xdr:colOff>
      <xdr:row>17</xdr:row>
      <xdr:rowOff>19050</xdr:rowOff>
    </xdr:from>
    <xdr:to>
      <xdr:col>16</xdr:col>
      <xdr:colOff>438150</xdr:colOff>
      <xdr:row>19</xdr:row>
      <xdr:rowOff>9525</xdr:rowOff>
    </xdr:to>
    <xdr:sp macro="" textlink="">
      <xdr:nvSpPr>
        <xdr:cNvPr id="2" name="AutoShape 5"/>
        <xdr:cNvSpPr>
          <a:spLocks/>
        </xdr:cNvSpPr>
      </xdr:nvSpPr>
      <xdr:spPr bwMode="auto">
        <a:xfrm>
          <a:off x="6410325" y="3429000"/>
          <a:ext cx="2686050" cy="371475"/>
        </a:xfrm>
        <a:prstGeom prst="accentCallout1">
          <a:avLst>
            <a:gd name="adj1" fmla="val 36366"/>
            <a:gd name="adj2" fmla="val -2838"/>
            <a:gd name="adj3" fmla="val -790907"/>
            <a:gd name="adj4" fmla="val -120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tr-TR" sz="1000" b="0" i="0" u="none" strike="noStrike" baseline="0">
              <a:solidFill>
                <a:srgbClr val="000000"/>
              </a:solidFill>
              <a:latin typeface="Arial Tur"/>
              <a:cs typeface="Arial Tur"/>
            </a:rPr>
            <a:t>Yazıya çevireceğiniz aynı dosyada başka çalışma sayfasındaki hücreyi = ile gösterin…</a:t>
          </a:r>
        </a:p>
      </xdr:txBody>
    </xdr:sp>
    <xdr:clientData/>
  </xdr:twoCellAnchor>
  <xdr:twoCellAnchor>
    <xdr:from>
      <xdr:col>12</xdr:col>
      <xdr:colOff>76200</xdr:colOff>
      <xdr:row>13</xdr:row>
      <xdr:rowOff>9525</xdr:rowOff>
    </xdr:from>
    <xdr:to>
      <xdr:col>13</xdr:col>
      <xdr:colOff>381000</xdr:colOff>
      <xdr:row>14</xdr:row>
      <xdr:rowOff>38100</xdr:rowOff>
    </xdr:to>
    <xdr:sp macro="" textlink="">
      <xdr:nvSpPr>
        <xdr:cNvPr id="3" name="AutoShape 6"/>
        <xdr:cNvSpPr>
          <a:spLocks/>
        </xdr:cNvSpPr>
      </xdr:nvSpPr>
      <xdr:spPr bwMode="auto">
        <a:xfrm>
          <a:off x="6410325" y="2657475"/>
          <a:ext cx="885825" cy="219075"/>
        </a:xfrm>
        <a:prstGeom prst="accentCallout1">
          <a:avLst>
            <a:gd name="adj1" fmla="val 60000"/>
            <a:gd name="adj2" fmla="val -8602"/>
            <a:gd name="adj3" fmla="val -1055000"/>
            <a:gd name="adj4" fmla="val -2623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tr-TR" sz="1000" b="0" i="0" u="none" strike="noStrike" baseline="0">
              <a:solidFill>
                <a:srgbClr val="000000"/>
              </a:solidFill>
              <a:latin typeface="Arial Tur"/>
              <a:cs typeface="Arial Tur"/>
            </a:rPr>
            <a:t>Kuruş</a:t>
          </a:r>
        </a:p>
      </xdr:txBody>
    </xdr:sp>
    <xdr:clientData/>
  </xdr:twoCellAnchor>
  <xdr:twoCellAnchor>
    <xdr:from>
      <xdr:col>12</xdr:col>
      <xdr:colOff>57150</xdr:colOff>
      <xdr:row>15</xdr:row>
      <xdr:rowOff>38100</xdr:rowOff>
    </xdr:from>
    <xdr:to>
      <xdr:col>13</xdr:col>
      <xdr:colOff>361950</xdr:colOff>
      <xdr:row>16</xdr:row>
      <xdr:rowOff>66675</xdr:rowOff>
    </xdr:to>
    <xdr:sp macro="" textlink="">
      <xdr:nvSpPr>
        <xdr:cNvPr id="4" name="AutoShape 8"/>
        <xdr:cNvSpPr>
          <a:spLocks/>
        </xdr:cNvSpPr>
      </xdr:nvSpPr>
      <xdr:spPr bwMode="auto">
        <a:xfrm>
          <a:off x="6391275" y="3067050"/>
          <a:ext cx="885825" cy="219075"/>
        </a:xfrm>
        <a:prstGeom prst="accentCallout1">
          <a:avLst>
            <a:gd name="adj1" fmla="val 60000"/>
            <a:gd name="adj2" fmla="val -8602"/>
            <a:gd name="adj3" fmla="val -1245000"/>
            <a:gd name="adj4" fmla="val -3118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tr-TR" sz="1000" b="0" i="0" u="none" strike="noStrike" baseline="0">
              <a:solidFill>
                <a:srgbClr val="000000"/>
              </a:solidFill>
              <a:latin typeface="Arial Tur"/>
              <a:cs typeface="Arial Tur"/>
            </a:rPr>
            <a:t>Lira</a:t>
          </a:r>
        </a:p>
      </xdr:txBody>
    </xdr:sp>
    <xdr:clientData/>
  </xdr:twoCellAnchor>
  <xdr:twoCellAnchor>
    <xdr:from>
      <xdr:col>12</xdr:col>
      <xdr:colOff>57150</xdr:colOff>
      <xdr:row>19</xdr:row>
      <xdr:rowOff>142875</xdr:rowOff>
    </xdr:from>
    <xdr:to>
      <xdr:col>16</xdr:col>
      <xdr:colOff>419100</xdr:colOff>
      <xdr:row>21</xdr:row>
      <xdr:rowOff>133350</xdr:rowOff>
    </xdr:to>
    <xdr:sp macro="" textlink="">
      <xdr:nvSpPr>
        <xdr:cNvPr id="5" name="AutoShape 9"/>
        <xdr:cNvSpPr>
          <a:spLocks/>
        </xdr:cNvSpPr>
      </xdr:nvSpPr>
      <xdr:spPr bwMode="auto">
        <a:xfrm>
          <a:off x="6391275" y="3933825"/>
          <a:ext cx="2686050" cy="371475"/>
        </a:xfrm>
        <a:prstGeom prst="accentCallout1">
          <a:avLst>
            <a:gd name="adj1" fmla="val 36366"/>
            <a:gd name="adj2" fmla="val -2838"/>
            <a:gd name="adj3" fmla="val -857574"/>
            <a:gd name="adj4" fmla="val -1265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tr-TR" sz="1000" b="0" i="0" u="none" strike="noStrike" baseline="0">
              <a:solidFill>
                <a:srgbClr val="000000"/>
              </a:solidFill>
              <a:latin typeface="Arial Tur"/>
              <a:cs typeface="Arial Tur"/>
            </a:rPr>
            <a:t>İstediğiniz çalışma sayfasındaki hücrede,  = ile yazıya çevirilmiş bu sonucu gösterin…</a:t>
          </a:r>
        </a:p>
      </xdr:txBody>
    </xdr:sp>
    <xdr:clientData/>
  </xdr:twoCellAnchor>
  <xdr:twoCellAnchor>
    <xdr:from>
      <xdr:col>12</xdr:col>
      <xdr:colOff>76200</xdr:colOff>
      <xdr:row>22</xdr:row>
      <xdr:rowOff>66675</xdr:rowOff>
    </xdr:from>
    <xdr:to>
      <xdr:col>16</xdr:col>
      <xdr:colOff>428625</xdr:colOff>
      <xdr:row>26</xdr:row>
      <xdr:rowOff>114300</xdr:rowOff>
    </xdr:to>
    <xdr:sp macro="" textlink="">
      <xdr:nvSpPr>
        <xdr:cNvPr id="6" name="Text Box 10"/>
        <xdr:cNvSpPr txBox="1">
          <a:spLocks noChangeArrowheads="1"/>
        </xdr:cNvSpPr>
      </xdr:nvSpPr>
      <xdr:spPr bwMode="auto">
        <a:xfrm>
          <a:off x="6410325" y="4429125"/>
          <a:ext cx="26765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tr-TR" sz="1000" b="0" i="0" u="none" strike="noStrike" baseline="0">
              <a:solidFill>
                <a:srgbClr val="000000"/>
              </a:solidFill>
              <a:latin typeface="Arial Tur"/>
              <a:cs typeface="Arial Tur"/>
            </a:rPr>
            <a:t>Aynı dosyada yazıya çevirme işlemini bir hücre için kullanabilirsiniz. Birden çok yazıya çevirme işlemi var ise, her biri için bu sayfası çoğaltmalısınız….</a:t>
          </a:r>
        </a:p>
      </xdr:txBody>
    </xdr:sp>
    <xdr:clientData/>
  </xdr:twoCellAnchor>
  <xdr:twoCellAnchor>
    <xdr:from>
      <xdr:col>13</xdr:col>
      <xdr:colOff>485775</xdr:colOff>
      <xdr:row>13</xdr:row>
      <xdr:rowOff>0</xdr:rowOff>
    </xdr:from>
    <xdr:to>
      <xdr:col>16</xdr:col>
      <xdr:colOff>409575</xdr:colOff>
      <xdr:row>16</xdr:row>
      <xdr:rowOff>76200</xdr:rowOff>
    </xdr:to>
    <xdr:sp macro="" textlink="">
      <xdr:nvSpPr>
        <xdr:cNvPr id="7" name="Text Box 11"/>
        <xdr:cNvSpPr txBox="1">
          <a:spLocks noChangeArrowheads="1"/>
        </xdr:cNvSpPr>
      </xdr:nvSpPr>
      <xdr:spPr bwMode="auto">
        <a:xfrm>
          <a:off x="7400925" y="2647950"/>
          <a:ext cx="1666875" cy="647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tr-TR" sz="1000" b="0" i="0" u="none" strike="noStrike" baseline="0">
              <a:solidFill>
                <a:srgbClr val="000000"/>
              </a:solidFill>
              <a:latin typeface="Arial Tur"/>
              <a:cs typeface="Arial Tur"/>
            </a:rPr>
            <a:t>Para birimi boş bırakılır ise rakamı okuma diliyle yazıya çevirir.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35"/>
  <sheetViews>
    <sheetView tabSelected="1" zoomScale="110" zoomScaleNormal="110" workbookViewId="0">
      <selection activeCell="AY2" sqref="AY2:BB2"/>
    </sheetView>
  </sheetViews>
  <sheetFormatPr defaultColWidth="2.7109375" defaultRowHeight="12.75" x14ac:dyDescent="0.2"/>
  <cols>
    <col min="1" max="1" width="3" style="22" bestFit="1" customWidth="1"/>
    <col min="2" max="12" width="2.7109375" style="28"/>
    <col min="13" max="14" width="3.42578125" style="28" customWidth="1"/>
    <col min="15" max="20" width="2.28515625" style="28" customWidth="1"/>
    <col min="21" max="35" width="2.7109375" style="28"/>
    <col min="36" max="44" width="2.28515625" style="28" customWidth="1"/>
    <col min="45" max="54" width="2.7109375" style="28"/>
    <col min="55" max="56" width="2.7109375" style="22" customWidth="1"/>
    <col min="57" max="58" width="2.7109375" style="22" hidden="1" customWidth="1"/>
    <col min="59" max="59" width="2.7109375" style="22" customWidth="1"/>
    <col min="60" max="16384" width="2.7109375" style="22"/>
  </cols>
  <sheetData>
    <row r="1" spans="1:58" ht="12.75" customHeight="1" x14ac:dyDescent="0.2">
      <c r="A1" s="141" t="s">
        <v>0</v>
      </c>
      <c r="B1" s="142"/>
      <c r="C1" s="142"/>
      <c r="D1" s="142"/>
      <c r="E1" s="142"/>
      <c r="F1" s="142"/>
      <c r="G1" s="142"/>
      <c r="H1" s="142"/>
      <c r="I1" s="142"/>
      <c r="J1" s="142"/>
      <c r="K1" s="142"/>
      <c r="L1" s="143"/>
      <c r="M1" s="69" t="s">
        <v>57</v>
      </c>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1"/>
      <c r="AS1" s="104" t="s">
        <v>33</v>
      </c>
      <c r="AT1" s="105"/>
      <c r="AU1" s="105"/>
      <c r="AV1" s="21"/>
      <c r="AW1" s="119" t="s">
        <v>31</v>
      </c>
      <c r="AX1" s="119"/>
      <c r="AY1" s="145" t="s">
        <v>30</v>
      </c>
      <c r="AZ1" s="145"/>
      <c r="BA1" s="145"/>
      <c r="BB1" s="146"/>
    </row>
    <row r="2" spans="1:58" ht="12.75" customHeight="1" x14ac:dyDescent="0.2">
      <c r="A2" s="149" t="s">
        <v>34</v>
      </c>
      <c r="B2" s="150"/>
      <c r="C2" s="150"/>
      <c r="D2" s="150"/>
      <c r="E2" s="150"/>
      <c r="F2" s="150"/>
      <c r="G2" s="150"/>
      <c r="H2" s="150"/>
      <c r="I2" s="150"/>
      <c r="J2" s="150"/>
      <c r="K2" s="150"/>
      <c r="L2" s="151"/>
      <c r="M2" s="69"/>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1"/>
      <c r="AS2" s="106"/>
      <c r="AT2" s="107"/>
      <c r="AU2" s="107"/>
      <c r="AV2" s="23"/>
      <c r="AW2" s="114" t="s">
        <v>32</v>
      </c>
      <c r="AX2" s="114"/>
      <c r="AY2" s="147" t="s">
        <v>30</v>
      </c>
      <c r="AZ2" s="147"/>
      <c r="BA2" s="147"/>
      <c r="BB2" s="148"/>
    </row>
    <row r="3" spans="1:58" ht="12.75" customHeight="1" x14ac:dyDescent="0.2">
      <c r="A3" s="152"/>
      <c r="B3" s="153"/>
      <c r="C3" s="153"/>
      <c r="D3" s="153"/>
      <c r="E3" s="153"/>
      <c r="F3" s="153"/>
      <c r="G3" s="153"/>
      <c r="H3" s="153"/>
      <c r="I3" s="153"/>
      <c r="J3" s="153"/>
      <c r="K3" s="153"/>
      <c r="L3" s="154"/>
      <c r="M3" s="72"/>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4"/>
      <c r="AS3" s="24"/>
      <c r="AT3" s="25"/>
      <c r="AU3" s="25"/>
      <c r="AV3" s="25"/>
      <c r="AW3" s="25"/>
      <c r="AX3" s="25"/>
      <c r="AY3" s="25"/>
      <c r="AZ3" s="25"/>
      <c r="BA3" s="25"/>
      <c r="BB3" s="26"/>
    </row>
    <row r="4" spans="1:58" ht="12.75" customHeight="1" x14ac:dyDescent="0.2">
      <c r="A4" s="92" t="s">
        <v>17</v>
      </c>
      <c r="B4" s="94" t="s">
        <v>1</v>
      </c>
      <c r="C4" s="94"/>
      <c r="D4" s="94"/>
      <c r="E4" s="94"/>
      <c r="F4" s="94"/>
      <c r="G4" s="94"/>
      <c r="H4" s="94"/>
      <c r="I4" s="94"/>
      <c r="J4" s="94"/>
      <c r="K4" s="94"/>
      <c r="L4" s="94"/>
      <c r="M4" s="96" t="s">
        <v>16</v>
      </c>
      <c r="N4" s="96"/>
      <c r="O4" s="97" t="s">
        <v>2</v>
      </c>
      <c r="P4" s="97"/>
      <c r="Q4" s="97"/>
      <c r="R4" s="97"/>
      <c r="S4" s="97"/>
      <c r="T4" s="97"/>
      <c r="U4" s="100" t="s">
        <v>3</v>
      </c>
      <c r="V4" s="100"/>
      <c r="W4" s="100"/>
      <c r="X4" s="100"/>
      <c r="Y4" s="100"/>
      <c r="Z4" s="100"/>
      <c r="AA4" s="100"/>
      <c r="AB4" s="97" t="s">
        <v>5</v>
      </c>
      <c r="AC4" s="97"/>
      <c r="AD4" s="97"/>
      <c r="AE4" s="97"/>
      <c r="AF4" s="97"/>
      <c r="AG4" s="97"/>
      <c r="AH4" s="97"/>
      <c r="AI4" s="97"/>
      <c r="AJ4" s="97"/>
      <c r="AK4" s="97"/>
      <c r="AL4" s="97"/>
      <c r="AM4" s="97"/>
      <c r="AN4" s="97"/>
      <c r="AO4" s="97"/>
      <c r="AP4" s="97"/>
      <c r="AQ4" s="97"/>
      <c r="AR4" s="97"/>
      <c r="AS4" s="97"/>
      <c r="AT4" s="97"/>
      <c r="AU4" s="97"/>
      <c r="AV4" s="129" t="s">
        <v>10</v>
      </c>
      <c r="AW4" s="129"/>
      <c r="AX4" s="129"/>
      <c r="AY4" s="129" t="s">
        <v>11</v>
      </c>
      <c r="AZ4" s="129"/>
      <c r="BA4" s="129"/>
      <c r="BB4" s="131"/>
    </row>
    <row r="5" spans="1:58" ht="12.75" customHeight="1" x14ac:dyDescent="0.2">
      <c r="A5" s="93"/>
      <c r="B5" s="95"/>
      <c r="C5" s="95"/>
      <c r="D5" s="95"/>
      <c r="E5" s="95"/>
      <c r="F5" s="95"/>
      <c r="G5" s="95"/>
      <c r="H5" s="95"/>
      <c r="I5" s="95"/>
      <c r="J5" s="95"/>
      <c r="K5" s="95"/>
      <c r="L5" s="95"/>
      <c r="M5" s="75"/>
      <c r="N5" s="75"/>
      <c r="O5" s="133" t="s">
        <v>13</v>
      </c>
      <c r="P5" s="133"/>
      <c r="Q5" s="133"/>
      <c r="R5" s="133" t="s">
        <v>14</v>
      </c>
      <c r="S5" s="133"/>
      <c r="T5" s="133"/>
      <c r="U5" s="75" t="s">
        <v>12</v>
      </c>
      <c r="V5" s="75"/>
      <c r="W5" s="75" t="s">
        <v>15</v>
      </c>
      <c r="X5" s="75"/>
      <c r="Y5" s="75" t="s">
        <v>4</v>
      </c>
      <c r="Z5" s="75"/>
      <c r="AA5" s="75"/>
      <c r="AB5" s="75" t="s">
        <v>6</v>
      </c>
      <c r="AC5" s="75"/>
      <c r="AD5" s="75"/>
      <c r="AE5" s="75"/>
      <c r="AF5" s="75"/>
      <c r="AG5" s="75"/>
      <c r="AH5" s="75"/>
      <c r="AI5" s="75"/>
      <c r="AJ5" s="75" t="s">
        <v>7</v>
      </c>
      <c r="AK5" s="75"/>
      <c r="AL5" s="75"/>
      <c r="AM5" s="75" t="s">
        <v>8</v>
      </c>
      <c r="AN5" s="75"/>
      <c r="AO5" s="75"/>
      <c r="AP5" s="75" t="s">
        <v>231</v>
      </c>
      <c r="AQ5" s="75"/>
      <c r="AR5" s="75"/>
      <c r="AS5" s="75" t="s">
        <v>9</v>
      </c>
      <c r="AT5" s="75"/>
      <c r="AU5" s="75"/>
      <c r="AV5" s="130"/>
      <c r="AW5" s="130"/>
      <c r="AX5" s="130"/>
      <c r="AY5" s="130"/>
      <c r="AZ5" s="130"/>
      <c r="BA5" s="130"/>
      <c r="BB5" s="132"/>
    </row>
    <row r="6" spans="1:58" ht="12.75" customHeight="1" x14ac:dyDescent="0.2">
      <c r="A6" s="93"/>
      <c r="B6" s="95"/>
      <c r="C6" s="95"/>
      <c r="D6" s="95"/>
      <c r="E6" s="95"/>
      <c r="F6" s="95"/>
      <c r="G6" s="95"/>
      <c r="H6" s="95"/>
      <c r="I6" s="95"/>
      <c r="J6" s="95"/>
      <c r="K6" s="95"/>
      <c r="L6" s="95"/>
      <c r="M6" s="75"/>
      <c r="N6" s="75"/>
      <c r="O6" s="133"/>
      <c r="P6" s="133"/>
      <c r="Q6" s="133"/>
      <c r="R6" s="133"/>
      <c r="S6" s="133"/>
      <c r="T6" s="133"/>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130"/>
      <c r="AW6" s="130"/>
      <c r="AX6" s="130"/>
      <c r="AY6" s="130"/>
      <c r="AZ6" s="130"/>
      <c r="BA6" s="130"/>
      <c r="BB6" s="132"/>
    </row>
    <row r="7" spans="1:58" ht="12.75" customHeight="1" x14ac:dyDescent="0.2">
      <c r="A7" s="27" t="str">
        <f>IF(B7="","",1)</f>
        <v/>
      </c>
      <c r="B7" s="77"/>
      <c r="C7" s="77"/>
      <c r="D7" s="77"/>
      <c r="E7" s="77"/>
      <c r="F7" s="77"/>
      <c r="G7" s="77"/>
      <c r="H7" s="77"/>
      <c r="I7" s="77"/>
      <c r="J7" s="77"/>
      <c r="K7" s="77"/>
      <c r="L7" s="77"/>
      <c r="M7" s="78"/>
      <c r="N7" s="78"/>
      <c r="O7" s="79"/>
      <c r="P7" s="79"/>
      <c r="Q7" s="79"/>
      <c r="R7" s="79"/>
      <c r="S7" s="79"/>
      <c r="T7" s="79"/>
      <c r="U7" s="80" t="str">
        <f>IF(O7="","",R7-O7+1)</f>
        <v/>
      </c>
      <c r="V7" s="80"/>
      <c r="W7" s="98"/>
      <c r="X7" s="98"/>
      <c r="Y7" s="99" t="str">
        <f>IF(U7="","",U7*W7)</f>
        <v/>
      </c>
      <c r="Z7" s="99"/>
      <c r="AA7" s="99"/>
      <c r="AB7" s="77"/>
      <c r="AC7" s="77"/>
      <c r="AD7" s="77"/>
      <c r="AE7" s="77"/>
      <c r="AF7" s="77"/>
      <c r="AG7" s="77"/>
      <c r="AH7" s="77"/>
      <c r="AI7" s="77"/>
      <c r="AJ7" s="77"/>
      <c r="AK7" s="77"/>
      <c r="AL7" s="77"/>
      <c r="AM7" s="144"/>
      <c r="AN7" s="144"/>
      <c r="AO7" s="144"/>
      <c r="AP7" s="65"/>
      <c r="AQ7" s="66"/>
      <c r="AR7" s="67"/>
      <c r="AS7" s="99">
        <f>AM7+AP7</f>
        <v>0</v>
      </c>
      <c r="AT7" s="99"/>
      <c r="AU7" s="99"/>
      <c r="AV7" s="99">
        <f>BE7+BF7</f>
        <v>0</v>
      </c>
      <c r="AW7" s="99"/>
      <c r="AX7" s="99"/>
      <c r="AY7" s="80"/>
      <c r="AZ7" s="80"/>
      <c r="BA7" s="80"/>
      <c r="BB7" s="118"/>
      <c r="BE7" s="22">
        <f t="shared" ref="BE7:BE31" si="0">IF(Y7="",0,Y7)</f>
        <v>0</v>
      </c>
      <c r="BF7" s="22">
        <f>IF(AS7="",0,AS7)</f>
        <v>0</v>
      </c>
    </row>
    <row r="8" spans="1:58" ht="12.75" customHeight="1" x14ac:dyDescent="0.2">
      <c r="A8" s="27" t="str">
        <f>IF(B8="","",A7+1)</f>
        <v/>
      </c>
      <c r="B8" s="77"/>
      <c r="C8" s="77"/>
      <c r="D8" s="77"/>
      <c r="E8" s="77"/>
      <c r="F8" s="77"/>
      <c r="G8" s="77"/>
      <c r="H8" s="77"/>
      <c r="I8" s="77"/>
      <c r="J8" s="77"/>
      <c r="K8" s="77"/>
      <c r="L8" s="77"/>
      <c r="M8" s="78"/>
      <c r="N8" s="78"/>
      <c r="O8" s="79"/>
      <c r="P8" s="79"/>
      <c r="Q8" s="79"/>
      <c r="R8" s="79"/>
      <c r="S8" s="79"/>
      <c r="T8" s="79"/>
      <c r="U8" s="80" t="str">
        <f t="shared" ref="U8:U30" si="1">IF(O8="","",R8-O8+1)</f>
        <v/>
      </c>
      <c r="V8" s="80"/>
      <c r="W8" s="98"/>
      <c r="X8" s="98"/>
      <c r="Y8" s="99" t="str">
        <f t="shared" ref="Y8:Y30" si="2">IF(U8="","",U8*W8)</f>
        <v/>
      </c>
      <c r="Z8" s="99"/>
      <c r="AA8" s="99"/>
      <c r="AB8" s="77"/>
      <c r="AC8" s="77"/>
      <c r="AD8" s="77"/>
      <c r="AE8" s="77"/>
      <c r="AF8" s="77"/>
      <c r="AG8" s="77"/>
      <c r="AH8" s="77"/>
      <c r="AI8" s="77"/>
      <c r="AJ8" s="77"/>
      <c r="AK8" s="77"/>
      <c r="AL8" s="77"/>
      <c r="AM8" s="144"/>
      <c r="AN8" s="144"/>
      <c r="AO8" s="144"/>
      <c r="AP8" s="65"/>
      <c r="AQ8" s="66"/>
      <c r="AR8" s="67"/>
      <c r="AS8" s="99">
        <f t="shared" ref="AS8:AS31" si="3">AM8+AP8</f>
        <v>0</v>
      </c>
      <c r="AT8" s="99"/>
      <c r="AU8" s="99"/>
      <c r="AV8" s="99">
        <f t="shared" ref="AV8:AV30" si="4">BE8+BF8</f>
        <v>0</v>
      </c>
      <c r="AW8" s="99"/>
      <c r="AX8" s="99"/>
      <c r="AY8" s="80"/>
      <c r="AZ8" s="80"/>
      <c r="BA8" s="80"/>
      <c r="BB8" s="118"/>
      <c r="BE8" s="22">
        <f t="shared" si="0"/>
        <v>0</v>
      </c>
      <c r="BF8" s="22">
        <f t="shared" ref="BF8:BF31" si="5">IF(AS8="",0,AS8)</f>
        <v>0</v>
      </c>
    </row>
    <row r="9" spans="1:58" ht="12.75" customHeight="1" x14ac:dyDescent="0.2">
      <c r="A9" s="27" t="str">
        <f t="shared" ref="A9:A31" si="6">IF(B9="","",A8+1)</f>
        <v/>
      </c>
      <c r="B9" s="77"/>
      <c r="C9" s="77"/>
      <c r="D9" s="77"/>
      <c r="E9" s="77"/>
      <c r="F9" s="77"/>
      <c r="G9" s="77"/>
      <c r="H9" s="77"/>
      <c r="I9" s="77"/>
      <c r="J9" s="77"/>
      <c r="K9" s="77"/>
      <c r="L9" s="77"/>
      <c r="M9" s="78"/>
      <c r="N9" s="78"/>
      <c r="O9" s="79"/>
      <c r="P9" s="79"/>
      <c r="Q9" s="79"/>
      <c r="R9" s="79"/>
      <c r="S9" s="79"/>
      <c r="T9" s="79"/>
      <c r="U9" s="80" t="str">
        <f t="shared" si="1"/>
        <v/>
      </c>
      <c r="V9" s="80"/>
      <c r="W9" s="98"/>
      <c r="X9" s="98"/>
      <c r="Y9" s="99" t="str">
        <f t="shared" si="2"/>
        <v/>
      </c>
      <c r="Z9" s="99"/>
      <c r="AA9" s="99"/>
      <c r="AB9" s="77"/>
      <c r="AC9" s="77"/>
      <c r="AD9" s="77"/>
      <c r="AE9" s="77"/>
      <c r="AF9" s="77"/>
      <c r="AG9" s="77"/>
      <c r="AH9" s="77"/>
      <c r="AI9" s="77"/>
      <c r="AJ9" s="77"/>
      <c r="AK9" s="77"/>
      <c r="AL9" s="77"/>
      <c r="AM9" s="144"/>
      <c r="AN9" s="144"/>
      <c r="AO9" s="144"/>
      <c r="AP9" s="65"/>
      <c r="AQ9" s="66"/>
      <c r="AR9" s="67"/>
      <c r="AS9" s="99">
        <f t="shared" si="3"/>
        <v>0</v>
      </c>
      <c r="AT9" s="99"/>
      <c r="AU9" s="99"/>
      <c r="AV9" s="99">
        <f t="shared" si="4"/>
        <v>0</v>
      </c>
      <c r="AW9" s="99"/>
      <c r="AX9" s="99"/>
      <c r="AY9" s="80"/>
      <c r="AZ9" s="80"/>
      <c r="BA9" s="80"/>
      <c r="BB9" s="118"/>
      <c r="BE9" s="22">
        <f t="shared" si="0"/>
        <v>0</v>
      </c>
      <c r="BF9" s="22">
        <f t="shared" si="5"/>
        <v>0</v>
      </c>
    </row>
    <row r="10" spans="1:58" ht="12.75" customHeight="1" x14ac:dyDescent="0.2">
      <c r="A10" s="27" t="str">
        <f t="shared" si="6"/>
        <v/>
      </c>
      <c r="B10" s="77"/>
      <c r="C10" s="77"/>
      <c r="D10" s="77"/>
      <c r="E10" s="77"/>
      <c r="F10" s="77"/>
      <c r="G10" s="77"/>
      <c r="H10" s="77"/>
      <c r="I10" s="77"/>
      <c r="J10" s="77"/>
      <c r="K10" s="77"/>
      <c r="L10" s="77"/>
      <c r="M10" s="78"/>
      <c r="N10" s="78"/>
      <c r="O10" s="79"/>
      <c r="P10" s="79"/>
      <c r="Q10" s="79"/>
      <c r="R10" s="79"/>
      <c r="S10" s="79"/>
      <c r="T10" s="79"/>
      <c r="U10" s="80" t="str">
        <f t="shared" si="1"/>
        <v/>
      </c>
      <c r="V10" s="80"/>
      <c r="W10" s="98"/>
      <c r="X10" s="98"/>
      <c r="Y10" s="99" t="str">
        <f t="shared" si="2"/>
        <v/>
      </c>
      <c r="Z10" s="99"/>
      <c r="AA10" s="99"/>
      <c r="AB10" s="77"/>
      <c r="AC10" s="77"/>
      <c r="AD10" s="77"/>
      <c r="AE10" s="77"/>
      <c r="AF10" s="77"/>
      <c r="AG10" s="77"/>
      <c r="AH10" s="77"/>
      <c r="AI10" s="77"/>
      <c r="AJ10" s="77"/>
      <c r="AK10" s="77"/>
      <c r="AL10" s="77"/>
      <c r="AM10" s="144"/>
      <c r="AN10" s="144"/>
      <c r="AO10" s="144"/>
      <c r="AP10" s="65"/>
      <c r="AQ10" s="66"/>
      <c r="AR10" s="67"/>
      <c r="AS10" s="99">
        <f t="shared" si="3"/>
        <v>0</v>
      </c>
      <c r="AT10" s="99"/>
      <c r="AU10" s="99"/>
      <c r="AV10" s="99">
        <f t="shared" si="4"/>
        <v>0</v>
      </c>
      <c r="AW10" s="99"/>
      <c r="AX10" s="99"/>
      <c r="AY10" s="80"/>
      <c r="AZ10" s="80"/>
      <c r="BA10" s="80"/>
      <c r="BB10" s="118"/>
      <c r="BE10" s="22">
        <f t="shared" si="0"/>
        <v>0</v>
      </c>
      <c r="BF10" s="22">
        <f t="shared" si="5"/>
        <v>0</v>
      </c>
    </row>
    <row r="11" spans="1:58" ht="12.75" customHeight="1" x14ac:dyDescent="0.2">
      <c r="A11" s="27" t="str">
        <f t="shared" si="6"/>
        <v/>
      </c>
      <c r="B11" s="77"/>
      <c r="C11" s="77"/>
      <c r="D11" s="77"/>
      <c r="E11" s="77"/>
      <c r="F11" s="77"/>
      <c r="G11" s="77"/>
      <c r="H11" s="77"/>
      <c r="I11" s="77"/>
      <c r="J11" s="77"/>
      <c r="K11" s="77"/>
      <c r="L11" s="77"/>
      <c r="M11" s="78"/>
      <c r="N11" s="78"/>
      <c r="O11" s="79"/>
      <c r="P11" s="79"/>
      <c r="Q11" s="79"/>
      <c r="R11" s="79"/>
      <c r="S11" s="79"/>
      <c r="T11" s="79"/>
      <c r="U11" s="80" t="str">
        <f>IF(O11="","",R11-O11+1)</f>
        <v/>
      </c>
      <c r="V11" s="80"/>
      <c r="W11" s="98"/>
      <c r="X11" s="98"/>
      <c r="Y11" s="99" t="str">
        <f t="shared" si="2"/>
        <v/>
      </c>
      <c r="Z11" s="99"/>
      <c r="AA11" s="99"/>
      <c r="AB11" s="77"/>
      <c r="AC11" s="77"/>
      <c r="AD11" s="77"/>
      <c r="AE11" s="77"/>
      <c r="AF11" s="77"/>
      <c r="AG11" s="77"/>
      <c r="AH11" s="77"/>
      <c r="AI11" s="77"/>
      <c r="AJ11" s="77"/>
      <c r="AK11" s="77"/>
      <c r="AL11" s="77"/>
      <c r="AM11" s="144"/>
      <c r="AN11" s="144"/>
      <c r="AO11" s="144"/>
      <c r="AP11" s="65"/>
      <c r="AQ11" s="66"/>
      <c r="AR11" s="67"/>
      <c r="AS11" s="99">
        <f t="shared" si="3"/>
        <v>0</v>
      </c>
      <c r="AT11" s="99"/>
      <c r="AU11" s="99"/>
      <c r="AV11" s="99">
        <f t="shared" si="4"/>
        <v>0</v>
      </c>
      <c r="AW11" s="99"/>
      <c r="AX11" s="99"/>
      <c r="AY11" s="80"/>
      <c r="AZ11" s="80"/>
      <c r="BA11" s="80"/>
      <c r="BB11" s="118"/>
      <c r="BE11" s="22">
        <f t="shared" si="0"/>
        <v>0</v>
      </c>
      <c r="BF11" s="22">
        <f t="shared" si="5"/>
        <v>0</v>
      </c>
    </row>
    <row r="12" spans="1:58" ht="12.75" customHeight="1" x14ac:dyDescent="0.2">
      <c r="A12" s="27" t="str">
        <f t="shared" si="6"/>
        <v/>
      </c>
      <c r="B12" s="77"/>
      <c r="C12" s="77"/>
      <c r="D12" s="77"/>
      <c r="E12" s="77"/>
      <c r="F12" s="77"/>
      <c r="G12" s="77"/>
      <c r="H12" s="77"/>
      <c r="I12" s="77"/>
      <c r="J12" s="77"/>
      <c r="K12" s="77"/>
      <c r="L12" s="77"/>
      <c r="M12" s="78"/>
      <c r="N12" s="78"/>
      <c r="O12" s="79"/>
      <c r="P12" s="79"/>
      <c r="Q12" s="79"/>
      <c r="R12" s="79"/>
      <c r="S12" s="79"/>
      <c r="T12" s="79"/>
      <c r="U12" s="80" t="str">
        <f t="shared" si="1"/>
        <v/>
      </c>
      <c r="V12" s="80"/>
      <c r="W12" s="98"/>
      <c r="X12" s="98"/>
      <c r="Y12" s="99" t="str">
        <f t="shared" si="2"/>
        <v/>
      </c>
      <c r="Z12" s="99"/>
      <c r="AA12" s="99"/>
      <c r="AB12" s="77"/>
      <c r="AC12" s="77"/>
      <c r="AD12" s="77"/>
      <c r="AE12" s="77"/>
      <c r="AF12" s="77"/>
      <c r="AG12" s="77"/>
      <c r="AH12" s="77"/>
      <c r="AI12" s="77"/>
      <c r="AJ12" s="77"/>
      <c r="AK12" s="77"/>
      <c r="AL12" s="77"/>
      <c r="AM12" s="144"/>
      <c r="AN12" s="144"/>
      <c r="AO12" s="144"/>
      <c r="AP12" s="65"/>
      <c r="AQ12" s="66"/>
      <c r="AR12" s="67"/>
      <c r="AS12" s="99">
        <f t="shared" si="3"/>
        <v>0</v>
      </c>
      <c r="AT12" s="99"/>
      <c r="AU12" s="99"/>
      <c r="AV12" s="99">
        <f t="shared" si="4"/>
        <v>0</v>
      </c>
      <c r="AW12" s="99"/>
      <c r="AX12" s="99"/>
      <c r="AY12" s="80"/>
      <c r="AZ12" s="80"/>
      <c r="BA12" s="80"/>
      <c r="BB12" s="118"/>
      <c r="BE12" s="22">
        <f t="shared" si="0"/>
        <v>0</v>
      </c>
      <c r="BF12" s="22">
        <f t="shared" si="5"/>
        <v>0</v>
      </c>
    </row>
    <row r="13" spans="1:58" ht="12.75" customHeight="1" x14ac:dyDescent="0.2">
      <c r="A13" s="27" t="str">
        <f t="shared" si="6"/>
        <v/>
      </c>
      <c r="B13" s="77"/>
      <c r="C13" s="77"/>
      <c r="D13" s="77"/>
      <c r="E13" s="77"/>
      <c r="F13" s="77"/>
      <c r="G13" s="77"/>
      <c r="H13" s="77"/>
      <c r="I13" s="77"/>
      <c r="J13" s="77"/>
      <c r="K13" s="77"/>
      <c r="L13" s="77"/>
      <c r="M13" s="78"/>
      <c r="N13" s="78"/>
      <c r="O13" s="79"/>
      <c r="P13" s="79"/>
      <c r="Q13" s="79"/>
      <c r="R13" s="79"/>
      <c r="S13" s="79"/>
      <c r="T13" s="79"/>
      <c r="U13" s="80" t="str">
        <f t="shared" si="1"/>
        <v/>
      </c>
      <c r="V13" s="80"/>
      <c r="W13" s="98"/>
      <c r="X13" s="98"/>
      <c r="Y13" s="99" t="str">
        <f t="shared" si="2"/>
        <v/>
      </c>
      <c r="Z13" s="99"/>
      <c r="AA13" s="99"/>
      <c r="AB13" s="77"/>
      <c r="AC13" s="77"/>
      <c r="AD13" s="77"/>
      <c r="AE13" s="77"/>
      <c r="AF13" s="77"/>
      <c r="AG13" s="77"/>
      <c r="AH13" s="77"/>
      <c r="AI13" s="77"/>
      <c r="AJ13" s="77"/>
      <c r="AK13" s="77"/>
      <c r="AL13" s="77"/>
      <c r="AM13" s="144"/>
      <c r="AN13" s="144"/>
      <c r="AO13" s="144"/>
      <c r="AP13" s="65"/>
      <c r="AQ13" s="66"/>
      <c r="AR13" s="67"/>
      <c r="AS13" s="99">
        <f t="shared" si="3"/>
        <v>0</v>
      </c>
      <c r="AT13" s="99"/>
      <c r="AU13" s="99"/>
      <c r="AV13" s="99">
        <f t="shared" si="4"/>
        <v>0</v>
      </c>
      <c r="AW13" s="99"/>
      <c r="AX13" s="99"/>
      <c r="AY13" s="80"/>
      <c r="AZ13" s="80"/>
      <c r="BA13" s="80"/>
      <c r="BB13" s="118"/>
      <c r="BE13" s="22">
        <f t="shared" si="0"/>
        <v>0</v>
      </c>
      <c r="BF13" s="22">
        <f t="shared" si="5"/>
        <v>0</v>
      </c>
    </row>
    <row r="14" spans="1:58" ht="12.75" customHeight="1" x14ac:dyDescent="0.2">
      <c r="A14" s="27" t="str">
        <f t="shared" si="6"/>
        <v/>
      </c>
      <c r="B14" s="77"/>
      <c r="C14" s="77"/>
      <c r="D14" s="77"/>
      <c r="E14" s="77"/>
      <c r="F14" s="77"/>
      <c r="G14" s="77"/>
      <c r="H14" s="77"/>
      <c r="I14" s="77"/>
      <c r="J14" s="77"/>
      <c r="K14" s="77"/>
      <c r="L14" s="77"/>
      <c r="M14" s="78"/>
      <c r="N14" s="78"/>
      <c r="O14" s="79"/>
      <c r="P14" s="79"/>
      <c r="Q14" s="79"/>
      <c r="R14" s="79"/>
      <c r="S14" s="79"/>
      <c r="T14" s="79"/>
      <c r="U14" s="80" t="str">
        <f t="shared" si="1"/>
        <v/>
      </c>
      <c r="V14" s="80"/>
      <c r="W14" s="98"/>
      <c r="X14" s="98"/>
      <c r="Y14" s="99" t="str">
        <f t="shared" si="2"/>
        <v/>
      </c>
      <c r="Z14" s="99"/>
      <c r="AA14" s="99"/>
      <c r="AB14" s="77"/>
      <c r="AC14" s="77"/>
      <c r="AD14" s="77"/>
      <c r="AE14" s="77"/>
      <c r="AF14" s="77"/>
      <c r="AG14" s="77"/>
      <c r="AH14" s="77"/>
      <c r="AI14" s="77"/>
      <c r="AJ14" s="77"/>
      <c r="AK14" s="77"/>
      <c r="AL14" s="77"/>
      <c r="AM14" s="144"/>
      <c r="AN14" s="144"/>
      <c r="AO14" s="144"/>
      <c r="AP14" s="65"/>
      <c r="AQ14" s="66"/>
      <c r="AR14" s="67"/>
      <c r="AS14" s="99">
        <f t="shared" si="3"/>
        <v>0</v>
      </c>
      <c r="AT14" s="99"/>
      <c r="AU14" s="99"/>
      <c r="AV14" s="99">
        <f t="shared" si="4"/>
        <v>0</v>
      </c>
      <c r="AW14" s="99"/>
      <c r="AX14" s="99"/>
      <c r="AY14" s="80"/>
      <c r="AZ14" s="80"/>
      <c r="BA14" s="80"/>
      <c r="BB14" s="118"/>
      <c r="BE14" s="22">
        <f t="shared" si="0"/>
        <v>0</v>
      </c>
      <c r="BF14" s="22">
        <f t="shared" si="5"/>
        <v>0</v>
      </c>
    </row>
    <row r="15" spans="1:58" ht="12.75" customHeight="1" x14ac:dyDescent="0.2">
      <c r="A15" s="27" t="str">
        <f t="shared" si="6"/>
        <v/>
      </c>
      <c r="B15" s="77"/>
      <c r="C15" s="77"/>
      <c r="D15" s="77"/>
      <c r="E15" s="77"/>
      <c r="F15" s="77"/>
      <c r="G15" s="77"/>
      <c r="H15" s="77"/>
      <c r="I15" s="77"/>
      <c r="J15" s="77"/>
      <c r="K15" s="77"/>
      <c r="L15" s="77"/>
      <c r="M15" s="78"/>
      <c r="N15" s="78"/>
      <c r="O15" s="79"/>
      <c r="P15" s="79"/>
      <c r="Q15" s="79"/>
      <c r="R15" s="79"/>
      <c r="S15" s="79"/>
      <c r="T15" s="79"/>
      <c r="U15" s="80" t="str">
        <f t="shared" si="1"/>
        <v/>
      </c>
      <c r="V15" s="80"/>
      <c r="W15" s="98"/>
      <c r="X15" s="98"/>
      <c r="Y15" s="99" t="str">
        <f t="shared" si="2"/>
        <v/>
      </c>
      <c r="Z15" s="99"/>
      <c r="AA15" s="99"/>
      <c r="AB15" s="77"/>
      <c r="AC15" s="77"/>
      <c r="AD15" s="77"/>
      <c r="AE15" s="77"/>
      <c r="AF15" s="77"/>
      <c r="AG15" s="77"/>
      <c r="AH15" s="77"/>
      <c r="AI15" s="77"/>
      <c r="AJ15" s="77"/>
      <c r="AK15" s="77"/>
      <c r="AL15" s="77"/>
      <c r="AM15" s="144"/>
      <c r="AN15" s="144"/>
      <c r="AO15" s="144"/>
      <c r="AP15" s="65"/>
      <c r="AQ15" s="66"/>
      <c r="AR15" s="67"/>
      <c r="AS15" s="99">
        <f t="shared" si="3"/>
        <v>0</v>
      </c>
      <c r="AT15" s="99"/>
      <c r="AU15" s="99"/>
      <c r="AV15" s="99">
        <f t="shared" si="4"/>
        <v>0</v>
      </c>
      <c r="AW15" s="99"/>
      <c r="AX15" s="99"/>
      <c r="AY15" s="80"/>
      <c r="AZ15" s="80"/>
      <c r="BA15" s="80"/>
      <c r="BB15" s="118"/>
      <c r="BE15" s="22">
        <f t="shared" si="0"/>
        <v>0</v>
      </c>
      <c r="BF15" s="22">
        <f t="shared" si="5"/>
        <v>0</v>
      </c>
    </row>
    <row r="16" spans="1:58" ht="12.75" customHeight="1" x14ac:dyDescent="0.2">
      <c r="A16" s="27" t="str">
        <f t="shared" si="6"/>
        <v/>
      </c>
      <c r="B16" s="77"/>
      <c r="C16" s="77"/>
      <c r="D16" s="77"/>
      <c r="E16" s="77"/>
      <c r="F16" s="77"/>
      <c r="G16" s="77"/>
      <c r="H16" s="77"/>
      <c r="I16" s="77"/>
      <c r="J16" s="77"/>
      <c r="K16" s="77"/>
      <c r="L16" s="77"/>
      <c r="M16" s="78"/>
      <c r="N16" s="78"/>
      <c r="O16" s="79"/>
      <c r="P16" s="79"/>
      <c r="Q16" s="79"/>
      <c r="R16" s="79"/>
      <c r="S16" s="79"/>
      <c r="T16" s="79"/>
      <c r="U16" s="80" t="str">
        <f t="shared" si="1"/>
        <v/>
      </c>
      <c r="V16" s="80"/>
      <c r="W16" s="98"/>
      <c r="X16" s="98"/>
      <c r="Y16" s="99" t="str">
        <f t="shared" si="2"/>
        <v/>
      </c>
      <c r="Z16" s="99"/>
      <c r="AA16" s="99"/>
      <c r="AB16" s="77"/>
      <c r="AC16" s="77"/>
      <c r="AD16" s="77"/>
      <c r="AE16" s="77"/>
      <c r="AF16" s="77"/>
      <c r="AG16" s="77"/>
      <c r="AH16" s="77"/>
      <c r="AI16" s="77"/>
      <c r="AJ16" s="77"/>
      <c r="AK16" s="77"/>
      <c r="AL16" s="77"/>
      <c r="AM16" s="144"/>
      <c r="AN16" s="144"/>
      <c r="AO16" s="144"/>
      <c r="AP16" s="65"/>
      <c r="AQ16" s="66"/>
      <c r="AR16" s="67"/>
      <c r="AS16" s="99">
        <f t="shared" si="3"/>
        <v>0</v>
      </c>
      <c r="AT16" s="99"/>
      <c r="AU16" s="99"/>
      <c r="AV16" s="99">
        <f t="shared" si="4"/>
        <v>0</v>
      </c>
      <c r="AW16" s="99"/>
      <c r="AX16" s="99"/>
      <c r="AY16" s="80"/>
      <c r="AZ16" s="80"/>
      <c r="BA16" s="80"/>
      <c r="BB16" s="118"/>
      <c r="BE16" s="22">
        <f t="shared" si="0"/>
        <v>0</v>
      </c>
      <c r="BF16" s="22">
        <f t="shared" si="5"/>
        <v>0</v>
      </c>
    </row>
    <row r="17" spans="1:58" ht="12.75" customHeight="1" x14ac:dyDescent="0.2">
      <c r="A17" s="27" t="str">
        <f t="shared" si="6"/>
        <v/>
      </c>
      <c r="B17" s="77"/>
      <c r="C17" s="77"/>
      <c r="D17" s="77"/>
      <c r="E17" s="77"/>
      <c r="F17" s="77"/>
      <c r="G17" s="77"/>
      <c r="H17" s="77"/>
      <c r="I17" s="77"/>
      <c r="J17" s="77"/>
      <c r="K17" s="77"/>
      <c r="L17" s="77"/>
      <c r="M17" s="78"/>
      <c r="N17" s="78"/>
      <c r="O17" s="79"/>
      <c r="P17" s="79"/>
      <c r="Q17" s="79"/>
      <c r="R17" s="79"/>
      <c r="S17" s="79"/>
      <c r="T17" s="79"/>
      <c r="U17" s="80" t="str">
        <f t="shared" si="1"/>
        <v/>
      </c>
      <c r="V17" s="80"/>
      <c r="W17" s="98"/>
      <c r="X17" s="98"/>
      <c r="Y17" s="99" t="str">
        <f t="shared" si="2"/>
        <v/>
      </c>
      <c r="Z17" s="99"/>
      <c r="AA17" s="99"/>
      <c r="AB17" s="77"/>
      <c r="AC17" s="77"/>
      <c r="AD17" s="77"/>
      <c r="AE17" s="77"/>
      <c r="AF17" s="77"/>
      <c r="AG17" s="77"/>
      <c r="AH17" s="77"/>
      <c r="AI17" s="77"/>
      <c r="AJ17" s="77"/>
      <c r="AK17" s="77"/>
      <c r="AL17" s="77"/>
      <c r="AM17" s="144"/>
      <c r="AN17" s="144"/>
      <c r="AO17" s="144"/>
      <c r="AP17" s="65"/>
      <c r="AQ17" s="66"/>
      <c r="AR17" s="67"/>
      <c r="AS17" s="99">
        <f t="shared" si="3"/>
        <v>0</v>
      </c>
      <c r="AT17" s="99"/>
      <c r="AU17" s="99"/>
      <c r="AV17" s="99">
        <f t="shared" si="4"/>
        <v>0</v>
      </c>
      <c r="AW17" s="99"/>
      <c r="AX17" s="99"/>
      <c r="AY17" s="80"/>
      <c r="AZ17" s="80"/>
      <c r="BA17" s="80"/>
      <c r="BB17" s="118"/>
      <c r="BE17" s="22">
        <f t="shared" si="0"/>
        <v>0</v>
      </c>
      <c r="BF17" s="22">
        <f t="shared" si="5"/>
        <v>0</v>
      </c>
    </row>
    <row r="18" spans="1:58" ht="12.75" customHeight="1" x14ac:dyDescent="0.2">
      <c r="A18" s="27" t="str">
        <f t="shared" si="6"/>
        <v/>
      </c>
      <c r="B18" s="77"/>
      <c r="C18" s="77"/>
      <c r="D18" s="77"/>
      <c r="E18" s="77"/>
      <c r="F18" s="77"/>
      <c r="G18" s="77"/>
      <c r="H18" s="77"/>
      <c r="I18" s="77"/>
      <c r="J18" s="77"/>
      <c r="K18" s="77"/>
      <c r="L18" s="77"/>
      <c r="M18" s="78"/>
      <c r="N18" s="78"/>
      <c r="O18" s="79"/>
      <c r="P18" s="79"/>
      <c r="Q18" s="79"/>
      <c r="R18" s="79"/>
      <c r="S18" s="79"/>
      <c r="T18" s="79"/>
      <c r="U18" s="80" t="str">
        <f t="shared" si="1"/>
        <v/>
      </c>
      <c r="V18" s="80"/>
      <c r="W18" s="98"/>
      <c r="X18" s="98"/>
      <c r="Y18" s="99" t="str">
        <f t="shared" si="2"/>
        <v/>
      </c>
      <c r="Z18" s="99"/>
      <c r="AA18" s="99"/>
      <c r="AB18" s="77"/>
      <c r="AC18" s="77"/>
      <c r="AD18" s="77"/>
      <c r="AE18" s="77"/>
      <c r="AF18" s="77"/>
      <c r="AG18" s="77"/>
      <c r="AH18" s="77"/>
      <c r="AI18" s="77"/>
      <c r="AJ18" s="77"/>
      <c r="AK18" s="77"/>
      <c r="AL18" s="77"/>
      <c r="AM18" s="144"/>
      <c r="AN18" s="144"/>
      <c r="AO18" s="144"/>
      <c r="AP18" s="65"/>
      <c r="AQ18" s="66"/>
      <c r="AR18" s="67"/>
      <c r="AS18" s="99">
        <f t="shared" si="3"/>
        <v>0</v>
      </c>
      <c r="AT18" s="99"/>
      <c r="AU18" s="99"/>
      <c r="AV18" s="99">
        <f t="shared" si="4"/>
        <v>0</v>
      </c>
      <c r="AW18" s="99"/>
      <c r="AX18" s="99"/>
      <c r="AY18" s="80"/>
      <c r="AZ18" s="80"/>
      <c r="BA18" s="80"/>
      <c r="BB18" s="118"/>
      <c r="BE18" s="22">
        <f t="shared" si="0"/>
        <v>0</v>
      </c>
      <c r="BF18" s="22">
        <f t="shared" si="5"/>
        <v>0</v>
      </c>
    </row>
    <row r="19" spans="1:58" ht="12.75" customHeight="1" x14ac:dyDescent="0.2">
      <c r="A19" s="27" t="str">
        <f t="shared" si="6"/>
        <v/>
      </c>
      <c r="B19" s="77"/>
      <c r="C19" s="77"/>
      <c r="D19" s="77"/>
      <c r="E19" s="77"/>
      <c r="F19" s="77"/>
      <c r="G19" s="77"/>
      <c r="H19" s="77"/>
      <c r="I19" s="77"/>
      <c r="J19" s="77"/>
      <c r="K19" s="77"/>
      <c r="L19" s="77"/>
      <c r="M19" s="78"/>
      <c r="N19" s="78"/>
      <c r="O19" s="79"/>
      <c r="P19" s="79"/>
      <c r="Q19" s="79"/>
      <c r="R19" s="79"/>
      <c r="S19" s="79"/>
      <c r="T19" s="79"/>
      <c r="U19" s="80" t="str">
        <f t="shared" si="1"/>
        <v/>
      </c>
      <c r="V19" s="80"/>
      <c r="W19" s="98"/>
      <c r="X19" s="98"/>
      <c r="Y19" s="99" t="str">
        <f t="shared" si="2"/>
        <v/>
      </c>
      <c r="Z19" s="99"/>
      <c r="AA19" s="99"/>
      <c r="AB19" s="77"/>
      <c r="AC19" s="77"/>
      <c r="AD19" s="77"/>
      <c r="AE19" s="77"/>
      <c r="AF19" s="77"/>
      <c r="AG19" s="77"/>
      <c r="AH19" s="77"/>
      <c r="AI19" s="77"/>
      <c r="AJ19" s="77"/>
      <c r="AK19" s="77"/>
      <c r="AL19" s="77"/>
      <c r="AM19" s="144"/>
      <c r="AN19" s="144"/>
      <c r="AO19" s="144"/>
      <c r="AP19" s="65"/>
      <c r="AQ19" s="66"/>
      <c r="AR19" s="67"/>
      <c r="AS19" s="99">
        <f t="shared" si="3"/>
        <v>0</v>
      </c>
      <c r="AT19" s="99"/>
      <c r="AU19" s="99"/>
      <c r="AV19" s="99">
        <f t="shared" si="4"/>
        <v>0</v>
      </c>
      <c r="AW19" s="99"/>
      <c r="AX19" s="99"/>
      <c r="AY19" s="80"/>
      <c r="AZ19" s="80"/>
      <c r="BA19" s="80"/>
      <c r="BB19" s="118"/>
      <c r="BE19" s="22">
        <f t="shared" si="0"/>
        <v>0</v>
      </c>
      <c r="BF19" s="22">
        <f t="shared" si="5"/>
        <v>0</v>
      </c>
    </row>
    <row r="20" spans="1:58" ht="12.75" customHeight="1" x14ac:dyDescent="0.2">
      <c r="A20" s="27" t="str">
        <f t="shared" si="6"/>
        <v/>
      </c>
      <c r="B20" s="77"/>
      <c r="C20" s="77"/>
      <c r="D20" s="77"/>
      <c r="E20" s="77"/>
      <c r="F20" s="77"/>
      <c r="G20" s="77"/>
      <c r="H20" s="77"/>
      <c r="I20" s="77"/>
      <c r="J20" s="77"/>
      <c r="K20" s="77"/>
      <c r="L20" s="77"/>
      <c r="M20" s="78"/>
      <c r="N20" s="78"/>
      <c r="O20" s="79"/>
      <c r="P20" s="79"/>
      <c r="Q20" s="79"/>
      <c r="R20" s="79"/>
      <c r="S20" s="79"/>
      <c r="T20" s="79"/>
      <c r="U20" s="80" t="str">
        <f t="shared" si="1"/>
        <v/>
      </c>
      <c r="V20" s="80"/>
      <c r="W20" s="98"/>
      <c r="X20" s="98"/>
      <c r="Y20" s="99" t="str">
        <f t="shared" si="2"/>
        <v/>
      </c>
      <c r="Z20" s="99"/>
      <c r="AA20" s="99"/>
      <c r="AB20" s="77"/>
      <c r="AC20" s="77"/>
      <c r="AD20" s="77"/>
      <c r="AE20" s="77"/>
      <c r="AF20" s="77"/>
      <c r="AG20" s="77"/>
      <c r="AH20" s="77"/>
      <c r="AI20" s="77"/>
      <c r="AJ20" s="77"/>
      <c r="AK20" s="77"/>
      <c r="AL20" s="77"/>
      <c r="AM20" s="144"/>
      <c r="AN20" s="144"/>
      <c r="AO20" s="144"/>
      <c r="AP20" s="65"/>
      <c r="AQ20" s="66"/>
      <c r="AR20" s="67"/>
      <c r="AS20" s="99">
        <f t="shared" si="3"/>
        <v>0</v>
      </c>
      <c r="AT20" s="99"/>
      <c r="AU20" s="99"/>
      <c r="AV20" s="99">
        <f t="shared" si="4"/>
        <v>0</v>
      </c>
      <c r="AW20" s="99"/>
      <c r="AX20" s="99"/>
      <c r="AY20" s="80"/>
      <c r="AZ20" s="80"/>
      <c r="BA20" s="80"/>
      <c r="BB20" s="118"/>
      <c r="BE20" s="22">
        <f t="shared" si="0"/>
        <v>0</v>
      </c>
      <c r="BF20" s="22">
        <f t="shared" si="5"/>
        <v>0</v>
      </c>
    </row>
    <row r="21" spans="1:58" ht="12.75" customHeight="1" x14ac:dyDescent="0.2">
      <c r="A21" s="27" t="str">
        <f t="shared" si="6"/>
        <v/>
      </c>
      <c r="B21" s="77"/>
      <c r="C21" s="77"/>
      <c r="D21" s="77"/>
      <c r="E21" s="77"/>
      <c r="F21" s="77"/>
      <c r="G21" s="77"/>
      <c r="H21" s="77"/>
      <c r="I21" s="77"/>
      <c r="J21" s="77"/>
      <c r="K21" s="77"/>
      <c r="L21" s="77"/>
      <c r="M21" s="78"/>
      <c r="N21" s="78"/>
      <c r="O21" s="79"/>
      <c r="P21" s="79"/>
      <c r="Q21" s="79"/>
      <c r="R21" s="79"/>
      <c r="S21" s="79"/>
      <c r="T21" s="79"/>
      <c r="U21" s="80" t="str">
        <f t="shared" si="1"/>
        <v/>
      </c>
      <c r="V21" s="80"/>
      <c r="W21" s="98"/>
      <c r="X21" s="98"/>
      <c r="Y21" s="99" t="str">
        <f t="shared" si="2"/>
        <v/>
      </c>
      <c r="Z21" s="99"/>
      <c r="AA21" s="99"/>
      <c r="AB21" s="77"/>
      <c r="AC21" s="77"/>
      <c r="AD21" s="77"/>
      <c r="AE21" s="77"/>
      <c r="AF21" s="77"/>
      <c r="AG21" s="77"/>
      <c r="AH21" s="77"/>
      <c r="AI21" s="77"/>
      <c r="AJ21" s="77"/>
      <c r="AK21" s="77"/>
      <c r="AL21" s="77"/>
      <c r="AM21" s="144"/>
      <c r="AN21" s="144"/>
      <c r="AO21" s="144"/>
      <c r="AP21" s="65"/>
      <c r="AQ21" s="66"/>
      <c r="AR21" s="67"/>
      <c r="AS21" s="99">
        <f t="shared" si="3"/>
        <v>0</v>
      </c>
      <c r="AT21" s="99"/>
      <c r="AU21" s="99"/>
      <c r="AV21" s="99">
        <f t="shared" si="4"/>
        <v>0</v>
      </c>
      <c r="AW21" s="99"/>
      <c r="AX21" s="99"/>
      <c r="AY21" s="80"/>
      <c r="AZ21" s="80"/>
      <c r="BA21" s="80"/>
      <c r="BB21" s="118"/>
      <c r="BE21" s="22">
        <f t="shared" si="0"/>
        <v>0</v>
      </c>
      <c r="BF21" s="22">
        <f t="shared" si="5"/>
        <v>0</v>
      </c>
    </row>
    <row r="22" spans="1:58" ht="12.75" customHeight="1" x14ac:dyDescent="0.2">
      <c r="A22" s="27" t="str">
        <f t="shared" si="6"/>
        <v/>
      </c>
      <c r="B22" s="77"/>
      <c r="C22" s="77"/>
      <c r="D22" s="77"/>
      <c r="E22" s="77"/>
      <c r="F22" s="77"/>
      <c r="G22" s="77"/>
      <c r="H22" s="77"/>
      <c r="I22" s="77"/>
      <c r="J22" s="77"/>
      <c r="K22" s="77"/>
      <c r="L22" s="77"/>
      <c r="M22" s="78"/>
      <c r="N22" s="78"/>
      <c r="O22" s="79"/>
      <c r="P22" s="79"/>
      <c r="Q22" s="79"/>
      <c r="R22" s="79"/>
      <c r="S22" s="79"/>
      <c r="T22" s="79"/>
      <c r="U22" s="80" t="str">
        <f t="shared" si="1"/>
        <v/>
      </c>
      <c r="V22" s="80"/>
      <c r="W22" s="98"/>
      <c r="X22" s="98"/>
      <c r="Y22" s="99" t="str">
        <f t="shared" si="2"/>
        <v/>
      </c>
      <c r="Z22" s="99"/>
      <c r="AA22" s="99"/>
      <c r="AB22" s="77"/>
      <c r="AC22" s="77"/>
      <c r="AD22" s="77"/>
      <c r="AE22" s="77"/>
      <c r="AF22" s="77"/>
      <c r="AG22" s="77"/>
      <c r="AH22" s="77"/>
      <c r="AI22" s="77"/>
      <c r="AJ22" s="77"/>
      <c r="AK22" s="77"/>
      <c r="AL22" s="77"/>
      <c r="AM22" s="144"/>
      <c r="AN22" s="144"/>
      <c r="AO22" s="144"/>
      <c r="AP22" s="65"/>
      <c r="AQ22" s="66"/>
      <c r="AR22" s="67"/>
      <c r="AS22" s="99">
        <f t="shared" si="3"/>
        <v>0</v>
      </c>
      <c r="AT22" s="99"/>
      <c r="AU22" s="99"/>
      <c r="AV22" s="99">
        <f t="shared" si="4"/>
        <v>0</v>
      </c>
      <c r="AW22" s="99"/>
      <c r="AX22" s="99"/>
      <c r="AY22" s="80"/>
      <c r="AZ22" s="80"/>
      <c r="BA22" s="80"/>
      <c r="BB22" s="118"/>
      <c r="BE22" s="22">
        <f t="shared" si="0"/>
        <v>0</v>
      </c>
      <c r="BF22" s="22">
        <f t="shared" si="5"/>
        <v>0</v>
      </c>
    </row>
    <row r="23" spans="1:58" ht="12.75" customHeight="1" x14ac:dyDescent="0.2">
      <c r="A23" s="27" t="str">
        <f t="shared" si="6"/>
        <v/>
      </c>
      <c r="B23" s="77"/>
      <c r="C23" s="77"/>
      <c r="D23" s="77"/>
      <c r="E23" s="77"/>
      <c r="F23" s="77"/>
      <c r="G23" s="77"/>
      <c r="H23" s="77"/>
      <c r="I23" s="77"/>
      <c r="J23" s="77"/>
      <c r="K23" s="77"/>
      <c r="L23" s="77"/>
      <c r="M23" s="78"/>
      <c r="N23" s="78"/>
      <c r="O23" s="79"/>
      <c r="P23" s="79"/>
      <c r="Q23" s="79"/>
      <c r="R23" s="79"/>
      <c r="S23" s="79"/>
      <c r="T23" s="79"/>
      <c r="U23" s="80" t="str">
        <f t="shared" si="1"/>
        <v/>
      </c>
      <c r="V23" s="80"/>
      <c r="W23" s="98"/>
      <c r="X23" s="98"/>
      <c r="Y23" s="99" t="str">
        <f t="shared" si="2"/>
        <v/>
      </c>
      <c r="Z23" s="99"/>
      <c r="AA23" s="99"/>
      <c r="AB23" s="77"/>
      <c r="AC23" s="77"/>
      <c r="AD23" s="77"/>
      <c r="AE23" s="77"/>
      <c r="AF23" s="77"/>
      <c r="AG23" s="77"/>
      <c r="AH23" s="77"/>
      <c r="AI23" s="77"/>
      <c r="AJ23" s="77"/>
      <c r="AK23" s="77"/>
      <c r="AL23" s="77"/>
      <c r="AM23" s="144"/>
      <c r="AN23" s="144"/>
      <c r="AO23" s="144"/>
      <c r="AP23" s="65"/>
      <c r="AQ23" s="66"/>
      <c r="AR23" s="67"/>
      <c r="AS23" s="99">
        <f t="shared" si="3"/>
        <v>0</v>
      </c>
      <c r="AT23" s="99"/>
      <c r="AU23" s="99"/>
      <c r="AV23" s="99">
        <f t="shared" si="4"/>
        <v>0</v>
      </c>
      <c r="AW23" s="99"/>
      <c r="AX23" s="99"/>
      <c r="AY23" s="80"/>
      <c r="AZ23" s="80"/>
      <c r="BA23" s="80"/>
      <c r="BB23" s="118"/>
      <c r="BE23" s="22">
        <f t="shared" si="0"/>
        <v>0</v>
      </c>
      <c r="BF23" s="22">
        <f t="shared" si="5"/>
        <v>0</v>
      </c>
    </row>
    <row r="24" spans="1:58" ht="12.75" customHeight="1" x14ac:dyDescent="0.2">
      <c r="A24" s="27" t="str">
        <f t="shared" si="6"/>
        <v/>
      </c>
      <c r="B24" s="77"/>
      <c r="C24" s="77"/>
      <c r="D24" s="77"/>
      <c r="E24" s="77"/>
      <c r="F24" s="77"/>
      <c r="G24" s="77"/>
      <c r="H24" s="77"/>
      <c r="I24" s="77"/>
      <c r="J24" s="77"/>
      <c r="K24" s="77"/>
      <c r="L24" s="77"/>
      <c r="M24" s="78"/>
      <c r="N24" s="78"/>
      <c r="O24" s="79"/>
      <c r="P24" s="79"/>
      <c r="Q24" s="79"/>
      <c r="R24" s="79"/>
      <c r="S24" s="79"/>
      <c r="T24" s="79"/>
      <c r="U24" s="80" t="str">
        <f t="shared" si="1"/>
        <v/>
      </c>
      <c r="V24" s="80"/>
      <c r="W24" s="98"/>
      <c r="X24" s="98"/>
      <c r="Y24" s="99" t="str">
        <f t="shared" si="2"/>
        <v/>
      </c>
      <c r="Z24" s="99"/>
      <c r="AA24" s="99"/>
      <c r="AB24" s="77"/>
      <c r="AC24" s="77"/>
      <c r="AD24" s="77"/>
      <c r="AE24" s="77"/>
      <c r="AF24" s="77"/>
      <c r="AG24" s="77"/>
      <c r="AH24" s="77"/>
      <c r="AI24" s="77"/>
      <c r="AJ24" s="77"/>
      <c r="AK24" s="77"/>
      <c r="AL24" s="77"/>
      <c r="AM24" s="144"/>
      <c r="AN24" s="144"/>
      <c r="AO24" s="144"/>
      <c r="AP24" s="65"/>
      <c r="AQ24" s="66"/>
      <c r="AR24" s="67"/>
      <c r="AS24" s="99">
        <f t="shared" si="3"/>
        <v>0</v>
      </c>
      <c r="AT24" s="99"/>
      <c r="AU24" s="99"/>
      <c r="AV24" s="99">
        <f t="shared" si="4"/>
        <v>0</v>
      </c>
      <c r="AW24" s="99"/>
      <c r="AX24" s="99"/>
      <c r="AY24" s="80"/>
      <c r="AZ24" s="80"/>
      <c r="BA24" s="80"/>
      <c r="BB24" s="118"/>
      <c r="BE24" s="22">
        <f t="shared" si="0"/>
        <v>0</v>
      </c>
      <c r="BF24" s="22">
        <f t="shared" si="5"/>
        <v>0</v>
      </c>
    </row>
    <row r="25" spans="1:58" ht="12.75" customHeight="1" x14ac:dyDescent="0.2">
      <c r="A25" s="27" t="str">
        <f t="shared" si="6"/>
        <v/>
      </c>
      <c r="B25" s="77"/>
      <c r="C25" s="77"/>
      <c r="D25" s="77"/>
      <c r="E25" s="77"/>
      <c r="F25" s="77"/>
      <c r="G25" s="77"/>
      <c r="H25" s="77"/>
      <c r="I25" s="77"/>
      <c r="J25" s="77"/>
      <c r="K25" s="77"/>
      <c r="L25" s="77"/>
      <c r="M25" s="78"/>
      <c r="N25" s="78"/>
      <c r="O25" s="79"/>
      <c r="P25" s="79"/>
      <c r="Q25" s="79"/>
      <c r="R25" s="79"/>
      <c r="S25" s="79"/>
      <c r="T25" s="79"/>
      <c r="U25" s="80" t="str">
        <f t="shared" si="1"/>
        <v/>
      </c>
      <c r="V25" s="80"/>
      <c r="W25" s="98"/>
      <c r="X25" s="98"/>
      <c r="Y25" s="99" t="str">
        <f t="shared" si="2"/>
        <v/>
      </c>
      <c r="Z25" s="99"/>
      <c r="AA25" s="99"/>
      <c r="AB25" s="77"/>
      <c r="AC25" s="77"/>
      <c r="AD25" s="77"/>
      <c r="AE25" s="77"/>
      <c r="AF25" s="77"/>
      <c r="AG25" s="77"/>
      <c r="AH25" s="77"/>
      <c r="AI25" s="77"/>
      <c r="AJ25" s="77"/>
      <c r="AK25" s="77"/>
      <c r="AL25" s="77"/>
      <c r="AM25" s="144"/>
      <c r="AN25" s="144"/>
      <c r="AO25" s="144"/>
      <c r="AP25" s="65"/>
      <c r="AQ25" s="66"/>
      <c r="AR25" s="67"/>
      <c r="AS25" s="99">
        <f t="shared" si="3"/>
        <v>0</v>
      </c>
      <c r="AT25" s="99"/>
      <c r="AU25" s="99"/>
      <c r="AV25" s="99">
        <f t="shared" si="4"/>
        <v>0</v>
      </c>
      <c r="AW25" s="99"/>
      <c r="AX25" s="99"/>
      <c r="AY25" s="80"/>
      <c r="AZ25" s="80"/>
      <c r="BA25" s="80"/>
      <c r="BB25" s="118"/>
      <c r="BE25" s="22">
        <f t="shared" si="0"/>
        <v>0</v>
      </c>
      <c r="BF25" s="22">
        <f t="shared" si="5"/>
        <v>0</v>
      </c>
    </row>
    <row r="26" spans="1:58" ht="12.75" customHeight="1" x14ac:dyDescent="0.2">
      <c r="A26" s="27" t="str">
        <f t="shared" si="6"/>
        <v/>
      </c>
      <c r="B26" s="77"/>
      <c r="C26" s="77"/>
      <c r="D26" s="77"/>
      <c r="E26" s="77"/>
      <c r="F26" s="77"/>
      <c r="G26" s="77"/>
      <c r="H26" s="77"/>
      <c r="I26" s="77"/>
      <c r="J26" s="77"/>
      <c r="K26" s="77"/>
      <c r="L26" s="77"/>
      <c r="M26" s="78"/>
      <c r="N26" s="78"/>
      <c r="O26" s="79"/>
      <c r="P26" s="79"/>
      <c r="Q26" s="79"/>
      <c r="R26" s="79"/>
      <c r="S26" s="79"/>
      <c r="T26" s="79"/>
      <c r="U26" s="80" t="str">
        <f t="shared" si="1"/>
        <v/>
      </c>
      <c r="V26" s="80"/>
      <c r="W26" s="98"/>
      <c r="X26" s="98"/>
      <c r="Y26" s="99" t="str">
        <f t="shared" si="2"/>
        <v/>
      </c>
      <c r="Z26" s="99"/>
      <c r="AA26" s="99"/>
      <c r="AB26" s="77"/>
      <c r="AC26" s="77"/>
      <c r="AD26" s="77"/>
      <c r="AE26" s="77"/>
      <c r="AF26" s="77"/>
      <c r="AG26" s="77"/>
      <c r="AH26" s="77"/>
      <c r="AI26" s="77"/>
      <c r="AJ26" s="77"/>
      <c r="AK26" s="77"/>
      <c r="AL26" s="77"/>
      <c r="AM26" s="144"/>
      <c r="AN26" s="144"/>
      <c r="AO26" s="144"/>
      <c r="AP26" s="65"/>
      <c r="AQ26" s="66"/>
      <c r="AR26" s="67"/>
      <c r="AS26" s="99">
        <f t="shared" si="3"/>
        <v>0</v>
      </c>
      <c r="AT26" s="99"/>
      <c r="AU26" s="99"/>
      <c r="AV26" s="99">
        <f t="shared" si="4"/>
        <v>0</v>
      </c>
      <c r="AW26" s="99"/>
      <c r="AX26" s="99"/>
      <c r="AY26" s="80"/>
      <c r="AZ26" s="80"/>
      <c r="BA26" s="80"/>
      <c r="BB26" s="118"/>
      <c r="BE26" s="22">
        <f t="shared" si="0"/>
        <v>0</v>
      </c>
      <c r="BF26" s="22">
        <f t="shared" si="5"/>
        <v>0</v>
      </c>
    </row>
    <row r="27" spans="1:58" ht="12.75" customHeight="1" x14ac:dyDescent="0.2">
      <c r="A27" s="27" t="str">
        <f t="shared" si="6"/>
        <v/>
      </c>
      <c r="B27" s="77"/>
      <c r="C27" s="77"/>
      <c r="D27" s="77"/>
      <c r="E27" s="77"/>
      <c r="F27" s="77"/>
      <c r="G27" s="77"/>
      <c r="H27" s="77"/>
      <c r="I27" s="77"/>
      <c r="J27" s="77"/>
      <c r="K27" s="77"/>
      <c r="L27" s="77"/>
      <c r="M27" s="78"/>
      <c r="N27" s="78"/>
      <c r="O27" s="79"/>
      <c r="P27" s="79"/>
      <c r="Q27" s="79"/>
      <c r="R27" s="79"/>
      <c r="S27" s="79"/>
      <c r="T27" s="79"/>
      <c r="U27" s="80" t="str">
        <f t="shared" si="1"/>
        <v/>
      </c>
      <c r="V27" s="80"/>
      <c r="W27" s="98"/>
      <c r="X27" s="98"/>
      <c r="Y27" s="99" t="str">
        <f t="shared" si="2"/>
        <v/>
      </c>
      <c r="Z27" s="99"/>
      <c r="AA27" s="99"/>
      <c r="AB27" s="77"/>
      <c r="AC27" s="77"/>
      <c r="AD27" s="77"/>
      <c r="AE27" s="77"/>
      <c r="AF27" s="77"/>
      <c r="AG27" s="77"/>
      <c r="AH27" s="77"/>
      <c r="AI27" s="77"/>
      <c r="AJ27" s="77"/>
      <c r="AK27" s="77"/>
      <c r="AL27" s="77"/>
      <c r="AM27" s="144"/>
      <c r="AN27" s="144"/>
      <c r="AO27" s="144"/>
      <c r="AP27" s="65"/>
      <c r="AQ27" s="66"/>
      <c r="AR27" s="67"/>
      <c r="AS27" s="99">
        <f t="shared" si="3"/>
        <v>0</v>
      </c>
      <c r="AT27" s="99"/>
      <c r="AU27" s="99"/>
      <c r="AV27" s="99">
        <f t="shared" si="4"/>
        <v>0</v>
      </c>
      <c r="AW27" s="99"/>
      <c r="AX27" s="99"/>
      <c r="AY27" s="80"/>
      <c r="AZ27" s="80"/>
      <c r="BA27" s="80"/>
      <c r="BB27" s="118"/>
      <c r="BE27" s="22">
        <f t="shared" si="0"/>
        <v>0</v>
      </c>
      <c r="BF27" s="22">
        <f t="shared" si="5"/>
        <v>0</v>
      </c>
    </row>
    <row r="28" spans="1:58" ht="12.75" customHeight="1" x14ac:dyDescent="0.2">
      <c r="A28" s="27" t="str">
        <f t="shared" si="6"/>
        <v/>
      </c>
      <c r="B28" s="77"/>
      <c r="C28" s="77"/>
      <c r="D28" s="77"/>
      <c r="E28" s="77"/>
      <c r="F28" s="77"/>
      <c r="G28" s="77"/>
      <c r="H28" s="77"/>
      <c r="I28" s="77"/>
      <c r="J28" s="77"/>
      <c r="K28" s="77"/>
      <c r="L28" s="77"/>
      <c r="M28" s="78"/>
      <c r="N28" s="78"/>
      <c r="O28" s="79"/>
      <c r="P28" s="79"/>
      <c r="Q28" s="79"/>
      <c r="R28" s="79"/>
      <c r="S28" s="79"/>
      <c r="T28" s="79"/>
      <c r="U28" s="80" t="str">
        <f t="shared" si="1"/>
        <v/>
      </c>
      <c r="V28" s="80"/>
      <c r="W28" s="98"/>
      <c r="X28" s="98"/>
      <c r="Y28" s="99" t="str">
        <f t="shared" si="2"/>
        <v/>
      </c>
      <c r="Z28" s="99"/>
      <c r="AA28" s="99"/>
      <c r="AB28" s="77"/>
      <c r="AC28" s="77"/>
      <c r="AD28" s="77"/>
      <c r="AE28" s="77"/>
      <c r="AF28" s="77"/>
      <c r="AG28" s="77"/>
      <c r="AH28" s="77"/>
      <c r="AI28" s="77"/>
      <c r="AJ28" s="77"/>
      <c r="AK28" s="77"/>
      <c r="AL28" s="77"/>
      <c r="AM28" s="144"/>
      <c r="AN28" s="144"/>
      <c r="AO28" s="144"/>
      <c r="AP28" s="65"/>
      <c r="AQ28" s="66"/>
      <c r="AR28" s="67"/>
      <c r="AS28" s="99">
        <f t="shared" si="3"/>
        <v>0</v>
      </c>
      <c r="AT28" s="99"/>
      <c r="AU28" s="99"/>
      <c r="AV28" s="99">
        <f t="shared" si="4"/>
        <v>0</v>
      </c>
      <c r="AW28" s="99"/>
      <c r="AX28" s="99"/>
      <c r="AY28" s="80"/>
      <c r="AZ28" s="80"/>
      <c r="BA28" s="80"/>
      <c r="BB28" s="118"/>
      <c r="BE28" s="22">
        <f t="shared" si="0"/>
        <v>0</v>
      </c>
      <c r="BF28" s="22">
        <f t="shared" si="5"/>
        <v>0</v>
      </c>
    </row>
    <row r="29" spans="1:58" ht="12.75" customHeight="1" x14ac:dyDescent="0.2">
      <c r="A29" s="27" t="str">
        <f t="shared" si="6"/>
        <v/>
      </c>
      <c r="B29" s="77"/>
      <c r="C29" s="77"/>
      <c r="D29" s="77"/>
      <c r="E29" s="77"/>
      <c r="F29" s="77"/>
      <c r="G29" s="77"/>
      <c r="H29" s="77"/>
      <c r="I29" s="77"/>
      <c r="J29" s="77"/>
      <c r="K29" s="77"/>
      <c r="L29" s="77"/>
      <c r="M29" s="78"/>
      <c r="N29" s="78"/>
      <c r="O29" s="79"/>
      <c r="P29" s="79"/>
      <c r="Q29" s="79"/>
      <c r="R29" s="79"/>
      <c r="S29" s="79"/>
      <c r="T29" s="79"/>
      <c r="U29" s="80" t="str">
        <f t="shared" si="1"/>
        <v/>
      </c>
      <c r="V29" s="80"/>
      <c r="W29" s="98"/>
      <c r="X29" s="98"/>
      <c r="Y29" s="99" t="str">
        <f t="shared" si="2"/>
        <v/>
      </c>
      <c r="Z29" s="99"/>
      <c r="AA29" s="99"/>
      <c r="AB29" s="77"/>
      <c r="AC29" s="77"/>
      <c r="AD29" s="77"/>
      <c r="AE29" s="77"/>
      <c r="AF29" s="77"/>
      <c r="AG29" s="77"/>
      <c r="AH29" s="77"/>
      <c r="AI29" s="77"/>
      <c r="AJ29" s="77"/>
      <c r="AK29" s="77"/>
      <c r="AL29" s="77"/>
      <c r="AM29" s="144"/>
      <c r="AN29" s="144"/>
      <c r="AO29" s="144"/>
      <c r="AP29" s="65"/>
      <c r="AQ29" s="66"/>
      <c r="AR29" s="67"/>
      <c r="AS29" s="99">
        <f t="shared" si="3"/>
        <v>0</v>
      </c>
      <c r="AT29" s="99"/>
      <c r="AU29" s="99"/>
      <c r="AV29" s="99">
        <f t="shared" si="4"/>
        <v>0</v>
      </c>
      <c r="AW29" s="99"/>
      <c r="AX29" s="99"/>
      <c r="AY29" s="80"/>
      <c r="AZ29" s="80"/>
      <c r="BA29" s="80"/>
      <c r="BB29" s="118"/>
      <c r="BE29" s="22">
        <f t="shared" si="0"/>
        <v>0</v>
      </c>
      <c r="BF29" s="22">
        <f t="shared" si="5"/>
        <v>0</v>
      </c>
    </row>
    <row r="30" spans="1:58" ht="12.75" customHeight="1" x14ac:dyDescent="0.2">
      <c r="A30" s="27" t="str">
        <f t="shared" si="6"/>
        <v/>
      </c>
      <c r="B30" s="77"/>
      <c r="C30" s="77"/>
      <c r="D30" s="77"/>
      <c r="E30" s="77"/>
      <c r="F30" s="77"/>
      <c r="G30" s="77"/>
      <c r="H30" s="77"/>
      <c r="I30" s="77"/>
      <c r="J30" s="77"/>
      <c r="K30" s="77"/>
      <c r="L30" s="77"/>
      <c r="M30" s="78"/>
      <c r="N30" s="78"/>
      <c r="O30" s="79"/>
      <c r="P30" s="79"/>
      <c r="Q30" s="79"/>
      <c r="R30" s="79"/>
      <c r="S30" s="79"/>
      <c r="T30" s="79"/>
      <c r="U30" s="80" t="str">
        <f t="shared" si="1"/>
        <v/>
      </c>
      <c r="V30" s="80"/>
      <c r="W30" s="98"/>
      <c r="X30" s="98"/>
      <c r="Y30" s="99" t="str">
        <f t="shared" si="2"/>
        <v/>
      </c>
      <c r="Z30" s="99"/>
      <c r="AA30" s="99"/>
      <c r="AB30" s="77"/>
      <c r="AC30" s="77"/>
      <c r="AD30" s="77"/>
      <c r="AE30" s="77"/>
      <c r="AF30" s="77"/>
      <c r="AG30" s="77"/>
      <c r="AH30" s="77"/>
      <c r="AI30" s="77"/>
      <c r="AJ30" s="77"/>
      <c r="AK30" s="77"/>
      <c r="AL30" s="77"/>
      <c r="AM30" s="144"/>
      <c r="AN30" s="144"/>
      <c r="AO30" s="144"/>
      <c r="AP30" s="65"/>
      <c r="AQ30" s="66"/>
      <c r="AR30" s="67"/>
      <c r="AS30" s="99">
        <f t="shared" si="3"/>
        <v>0</v>
      </c>
      <c r="AT30" s="99"/>
      <c r="AU30" s="99"/>
      <c r="AV30" s="99">
        <f t="shared" si="4"/>
        <v>0</v>
      </c>
      <c r="AW30" s="99"/>
      <c r="AX30" s="99"/>
      <c r="AY30" s="80"/>
      <c r="AZ30" s="80"/>
      <c r="BA30" s="80"/>
      <c r="BB30" s="118"/>
      <c r="BE30" s="22">
        <f t="shared" si="0"/>
        <v>0</v>
      </c>
      <c r="BF30" s="22">
        <f t="shared" si="5"/>
        <v>0</v>
      </c>
    </row>
    <row r="31" spans="1:58" ht="12.75" customHeight="1" x14ac:dyDescent="0.2">
      <c r="A31" s="27" t="str">
        <f t="shared" si="6"/>
        <v/>
      </c>
      <c r="B31" s="77"/>
      <c r="C31" s="77"/>
      <c r="D31" s="77"/>
      <c r="E31" s="77"/>
      <c r="F31" s="77"/>
      <c r="G31" s="77"/>
      <c r="H31" s="77"/>
      <c r="I31" s="77"/>
      <c r="J31" s="77"/>
      <c r="K31" s="77"/>
      <c r="L31" s="77"/>
      <c r="M31" s="78"/>
      <c r="N31" s="78"/>
      <c r="O31" s="79"/>
      <c r="P31" s="79"/>
      <c r="Q31" s="79"/>
      <c r="R31" s="79"/>
      <c r="S31" s="79"/>
      <c r="T31" s="79"/>
      <c r="U31" s="80" t="str">
        <f t="shared" ref="U31" si="7">IF(O31="","",R31-O31+1)</f>
        <v/>
      </c>
      <c r="V31" s="80"/>
      <c r="W31" s="98"/>
      <c r="X31" s="98"/>
      <c r="Y31" s="99" t="str">
        <f t="shared" ref="Y31" si="8">IF(U31="","",U31*W31)</f>
        <v/>
      </c>
      <c r="Z31" s="99"/>
      <c r="AA31" s="99"/>
      <c r="AB31" s="77"/>
      <c r="AC31" s="77"/>
      <c r="AD31" s="77"/>
      <c r="AE31" s="77"/>
      <c r="AF31" s="77"/>
      <c r="AG31" s="77"/>
      <c r="AH31" s="77"/>
      <c r="AI31" s="77"/>
      <c r="AJ31" s="77"/>
      <c r="AK31" s="77"/>
      <c r="AL31" s="77"/>
      <c r="AM31" s="144"/>
      <c r="AN31" s="144"/>
      <c r="AO31" s="144"/>
      <c r="AP31" s="65"/>
      <c r="AQ31" s="66"/>
      <c r="AR31" s="67"/>
      <c r="AS31" s="99">
        <f t="shared" si="3"/>
        <v>0</v>
      </c>
      <c r="AT31" s="99"/>
      <c r="AU31" s="99"/>
      <c r="AV31" s="99">
        <f t="shared" ref="AV31" si="9">BE31+BF31</f>
        <v>0</v>
      </c>
      <c r="AW31" s="99"/>
      <c r="AX31" s="99"/>
      <c r="AY31" s="80"/>
      <c r="AZ31" s="80"/>
      <c r="BA31" s="80"/>
      <c r="BB31" s="118"/>
      <c r="BE31" s="22">
        <f t="shared" si="0"/>
        <v>0</v>
      </c>
      <c r="BF31" s="22">
        <f t="shared" si="5"/>
        <v>0</v>
      </c>
    </row>
    <row r="32" spans="1:58" ht="12.75" customHeight="1" x14ac:dyDescent="0.2">
      <c r="A32" s="123" t="s">
        <v>58</v>
      </c>
      <c r="B32" s="124"/>
      <c r="C32" s="124"/>
      <c r="D32" s="124"/>
      <c r="E32" s="124"/>
      <c r="F32" s="124"/>
      <c r="G32" s="124"/>
      <c r="H32" s="124"/>
      <c r="I32" s="124"/>
      <c r="J32" s="124"/>
      <c r="K32" s="124"/>
      <c r="L32" s="124"/>
      <c r="M32" s="124"/>
      <c r="N32" s="124"/>
      <c r="O32" s="124"/>
      <c r="P32" s="124"/>
      <c r="Q32" s="124"/>
      <c r="R32" s="124"/>
      <c r="S32" s="124"/>
      <c r="T32" s="124"/>
      <c r="U32" s="124"/>
      <c r="V32" s="124"/>
      <c r="W32" s="124"/>
      <c r="X32" s="125"/>
      <c r="Y32" s="68">
        <f>SUM(Y7:AA31)</f>
        <v>0</v>
      </c>
      <c r="Z32" s="68"/>
      <c r="AA32" s="68"/>
      <c r="AB32" s="126"/>
      <c r="AC32" s="126"/>
      <c r="AD32" s="126"/>
      <c r="AE32" s="126"/>
      <c r="AF32" s="126"/>
      <c r="AG32" s="126"/>
      <c r="AH32" s="126"/>
      <c r="AI32" s="126"/>
      <c r="AJ32" s="126"/>
      <c r="AK32" s="126"/>
      <c r="AL32" s="126"/>
      <c r="AM32" s="68">
        <f>SUM(AM7:AO31)</f>
        <v>0</v>
      </c>
      <c r="AN32" s="68"/>
      <c r="AO32" s="68"/>
      <c r="AP32" s="68">
        <f>SUM(AP7:AR31)</f>
        <v>0</v>
      </c>
      <c r="AQ32" s="68"/>
      <c r="AR32" s="68"/>
      <c r="AS32" s="68">
        <f t="shared" ref="AS32" si="10">SUM(AS7:AU31)</f>
        <v>0</v>
      </c>
      <c r="AT32" s="68"/>
      <c r="AU32" s="68"/>
      <c r="AV32" s="68">
        <f t="shared" ref="AV32" si="11">SUM(AV7:AX31)</f>
        <v>0</v>
      </c>
      <c r="AW32" s="68"/>
      <c r="AX32" s="68"/>
      <c r="AY32" s="127"/>
      <c r="AZ32" s="127"/>
      <c r="BA32" s="127"/>
      <c r="BB32" s="128"/>
    </row>
    <row r="33" spans="1:54" ht="12.75" customHeight="1" x14ac:dyDescent="0.2">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row>
    <row r="34" spans="1:54" ht="12.75" customHeight="1" x14ac:dyDescent="0.2">
      <c r="A34" s="140" t="s">
        <v>59</v>
      </c>
      <c r="B34" s="140"/>
      <c r="C34" s="140"/>
      <c r="D34" s="140"/>
      <c r="E34" s="140"/>
      <c r="F34" s="140"/>
      <c r="G34" s="140"/>
      <c r="H34" s="140"/>
      <c r="I34" s="140"/>
      <c r="J34" s="140"/>
      <c r="K34" s="140"/>
      <c r="L34" s="140"/>
      <c r="M34" s="140"/>
      <c r="N34" s="140"/>
      <c r="O34" s="140"/>
      <c r="P34" s="140"/>
      <c r="Q34" s="140"/>
      <c r="R34" s="140"/>
      <c r="S34" s="87" t="s">
        <v>60</v>
      </c>
      <c r="T34" s="87"/>
      <c r="U34" s="87"/>
      <c r="V34" s="87"/>
      <c r="W34" s="87"/>
      <c r="X34" s="87"/>
      <c r="Y34" s="87"/>
      <c r="Z34" s="87"/>
      <c r="AA34" s="87"/>
      <c r="AB34" s="87">
        <f>MAX(A7:A31,A52:A76,A97:A121)</f>
        <v>0</v>
      </c>
      <c r="AC34" s="87"/>
      <c r="AD34" s="87" t="s">
        <v>61</v>
      </c>
      <c r="AE34" s="87"/>
      <c r="AF34" s="87"/>
      <c r="AG34" s="87"/>
      <c r="AH34" s="87"/>
      <c r="AI34" s="87"/>
      <c r="AJ34" s="87"/>
      <c r="AK34" s="87"/>
      <c r="AL34" s="87"/>
      <c r="AM34" s="87" t="str">
        <f ca="1">YaziyaCevirmePlatformu!B4</f>
        <v>##</v>
      </c>
      <c r="AN34" s="87"/>
      <c r="AO34" s="87"/>
      <c r="AP34" s="87"/>
      <c r="AQ34" s="87"/>
      <c r="AR34" s="87"/>
      <c r="AS34" s="87"/>
      <c r="AT34" s="87"/>
      <c r="AU34" s="87"/>
      <c r="AV34" s="87"/>
      <c r="AW34" s="87"/>
      <c r="AX34" s="87"/>
      <c r="AY34" s="87"/>
      <c r="AZ34" s="87"/>
      <c r="BA34" s="29" t="s">
        <v>101</v>
      </c>
    </row>
    <row r="35" spans="1:54" ht="12.75" customHeight="1" x14ac:dyDescent="0.2"/>
    <row r="36" spans="1:54" s="28" customFormat="1" ht="12.75" customHeight="1" x14ac:dyDescent="0.15">
      <c r="B36" s="28" t="s">
        <v>111</v>
      </c>
      <c r="Q36" s="86" t="s">
        <v>103</v>
      </c>
      <c r="R36" s="86"/>
      <c r="S36" s="86"/>
      <c r="AI36" s="86" t="s">
        <v>110</v>
      </c>
      <c r="AJ36" s="86"/>
      <c r="AK36" s="86"/>
      <c r="AL36" s="86"/>
    </row>
    <row r="37" spans="1:54" s="28" customFormat="1" ht="12.75" customHeight="1" x14ac:dyDescent="0.15">
      <c r="Q37" s="86" t="s">
        <v>104</v>
      </c>
      <c r="R37" s="86"/>
      <c r="S37" s="86"/>
      <c r="AI37" s="30"/>
      <c r="AJ37" s="30"/>
      <c r="AK37" s="30"/>
    </row>
    <row r="38" spans="1:54" s="28" customFormat="1" ht="12.75" customHeight="1" x14ac:dyDescent="0.15">
      <c r="B38" s="86" t="s">
        <v>112</v>
      </c>
      <c r="C38" s="86"/>
      <c r="D38" s="86"/>
      <c r="E38" s="76"/>
      <c r="F38" s="76"/>
      <c r="G38" s="76"/>
      <c r="H38" s="76"/>
      <c r="I38" s="76"/>
      <c r="J38" s="76"/>
      <c r="K38" s="76"/>
      <c r="L38" s="76"/>
      <c r="M38" s="76"/>
      <c r="N38" s="76"/>
      <c r="Q38" s="76" t="s">
        <v>108</v>
      </c>
      <c r="R38" s="76"/>
      <c r="S38" s="76"/>
      <c r="AI38" s="76" t="s">
        <v>108</v>
      </c>
      <c r="AJ38" s="76"/>
      <c r="AK38" s="76"/>
    </row>
    <row r="39" spans="1:54" s="28" customFormat="1" ht="12.75" customHeight="1" x14ac:dyDescent="0.15"/>
    <row r="40" spans="1:54" s="28" customFormat="1" ht="12.75" customHeight="1" x14ac:dyDescent="0.15">
      <c r="B40" s="86" t="s">
        <v>113</v>
      </c>
      <c r="C40" s="86"/>
      <c r="D40" s="86"/>
      <c r="E40" s="76"/>
      <c r="F40" s="76"/>
      <c r="G40" s="76"/>
      <c r="H40" s="76"/>
      <c r="I40" s="76"/>
      <c r="J40" s="76"/>
      <c r="K40" s="76"/>
      <c r="L40" s="76"/>
      <c r="M40" s="76"/>
      <c r="N40" s="76"/>
      <c r="Q40" s="31" t="s">
        <v>107</v>
      </c>
      <c r="R40" s="31"/>
      <c r="S40" s="31"/>
      <c r="T40" s="28" t="s">
        <v>109</v>
      </c>
      <c r="U40" s="76"/>
      <c r="V40" s="76"/>
      <c r="W40" s="76"/>
      <c r="X40" s="76"/>
      <c r="Y40" s="76"/>
      <c r="Z40" s="76"/>
      <c r="AA40" s="76"/>
      <c r="AB40" s="76"/>
      <c r="AC40" s="76"/>
      <c r="AD40" s="76"/>
      <c r="AE40" s="76"/>
      <c r="AF40" s="76"/>
      <c r="AG40" s="76"/>
      <c r="AI40" s="31" t="s">
        <v>107</v>
      </c>
      <c r="AJ40" s="31"/>
      <c r="AK40" s="31"/>
      <c r="AL40" s="28" t="s">
        <v>109</v>
      </c>
      <c r="AM40" s="76"/>
      <c r="AN40" s="76"/>
      <c r="AO40" s="76"/>
      <c r="AP40" s="76"/>
      <c r="AQ40" s="76"/>
      <c r="AR40" s="76"/>
      <c r="AS40" s="76"/>
      <c r="AT40" s="76"/>
      <c r="AU40" s="76"/>
      <c r="AV40" s="76"/>
      <c r="AW40" s="76"/>
      <c r="AX40" s="76"/>
      <c r="AY40" s="76"/>
      <c r="AZ40" s="76"/>
      <c r="BA40" s="76"/>
      <c r="BB40" s="76"/>
    </row>
    <row r="41" spans="1:54" s="28" customFormat="1" ht="12.75" customHeight="1" x14ac:dyDescent="0.15">
      <c r="Q41" s="31" t="s">
        <v>105</v>
      </c>
      <c r="R41" s="31"/>
      <c r="S41" s="31"/>
      <c r="T41" s="28" t="s">
        <v>109</v>
      </c>
      <c r="U41" s="76"/>
      <c r="V41" s="76"/>
      <c r="W41" s="76"/>
      <c r="X41" s="76"/>
      <c r="Y41" s="76"/>
      <c r="Z41" s="76"/>
      <c r="AA41" s="76"/>
      <c r="AB41" s="76"/>
      <c r="AC41" s="76"/>
      <c r="AD41" s="76"/>
      <c r="AE41" s="76"/>
      <c r="AF41" s="76"/>
      <c r="AG41" s="76"/>
      <c r="AI41" s="31" t="s">
        <v>105</v>
      </c>
      <c r="AJ41" s="31"/>
      <c r="AK41" s="31"/>
      <c r="AL41" s="28" t="s">
        <v>109</v>
      </c>
      <c r="AM41" s="76"/>
      <c r="AN41" s="76"/>
      <c r="AO41" s="76"/>
      <c r="AP41" s="76"/>
      <c r="AQ41" s="76"/>
      <c r="AR41" s="76"/>
      <c r="AS41" s="76"/>
      <c r="AT41" s="76"/>
      <c r="AU41" s="76"/>
      <c r="AV41" s="76"/>
      <c r="AW41" s="76"/>
      <c r="AX41" s="76"/>
      <c r="AY41" s="76"/>
      <c r="AZ41" s="76"/>
      <c r="BA41" s="76"/>
      <c r="BB41" s="76"/>
    </row>
    <row r="42" spans="1:54" s="28" customFormat="1" ht="12.75" customHeight="1" x14ac:dyDescent="0.15">
      <c r="B42" s="86" t="s">
        <v>114</v>
      </c>
      <c r="C42" s="86"/>
      <c r="D42" s="86"/>
      <c r="E42" s="81"/>
      <c r="F42" s="81"/>
      <c r="G42" s="81"/>
      <c r="H42" s="81"/>
      <c r="I42" s="81"/>
      <c r="J42" s="81"/>
      <c r="K42" s="81"/>
      <c r="L42" s="81"/>
      <c r="M42" s="81"/>
      <c r="N42" s="81"/>
      <c r="Q42" s="31" t="s">
        <v>106</v>
      </c>
      <c r="R42" s="31"/>
      <c r="S42" s="31"/>
      <c r="T42" s="28" t="s">
        <v>109</v>
      </c>
      <c r="U42" s="87"/>
      <c r="V42" s="87"/>
      <c r="W42" s="87"/>
      <c r="X42" s="87"/>
      <c r="Y42" s="87"/>
      <c r="Z42" s="87"/>
      <c r="AA42" s="87"/>
      <c r="AB42" s="87"/>
      <c r="AC42" s="87"/>
      <c r="AD42" s="87"/>
      <c r="AE42" s="87"/>
      <c r="AF42" s="87"/>
      <c r="AG42" s="87"/>
      <c r="AI42" s="31" t="s">
        <v>106</v>
      </c>
      <c r="AJ42" s="31"/>
      <c r="AK42" s="31"/>
      <c r="AL42" s="28" t="s">
        <v>109</v>
      </c>
      <c r="AM42" s="87"/>
      <c r="AN42" s="87"/>
      <c r="AO42" s="87"/>
      <c r="AP42" s="87"/>
      <c r="AQ42" s="87"/>
      <c r="AR42" s="87"/>
      <c r="AS42" s="87"/>
      <c r="AT42" s="87"/>
      <c r="AU42" s="87"/>
      <c r="AV42" s="87"/>
      <c r="AW42" s="87"/>
      <c r="AX42" s="87"/>
      <c r="AY42" s="87"/>
      <c r="AZ42" s="87"/>
      <c r="BA42" s="87"/>
      <c r="BB42" s="87"/>
    </row>
    <row r="43" spans="1:54" s="28" customFormat="1" ht="12.75" customHeight="1" x14ac:dyDescent="0.15">
      <c r="Q43" s="31"/>
      <c r="R43" s="31"/>
      <c r="S43" s="31"/>
      <c r="U43" s="30"/>
      <c r="V43" s="30"/>
      <c r="W43" s="30"/>
      <c r="X43" s="30"/>
      <c r="Y43" s="30"/>
      <c r="Z43" s="30"/>
      <c r="AA43" s="30"/>
      <c r="AB43" s="30"/>
      <c r="AC43" s="30"/>
      <c r="AD43" s="30"/>
      <c r="AE43" s="30"/>
      <c r="AF43" s="30"/>
      <c r="AG43" s="30"/>
      <c r="AI43" s="31"/>
      <c r="AJ43" s="31"/>
      <c r="AK43" s="31"/>
      <c r="AM43" s="30"/>
      <c r="AN43" s="30"/>
      <c r="AO43" s="30"/>
      <c r="AP43" s="63"/>
      <c r="AQ43" s="63"/>
      <c r="AR43" s="63"/>
      <c r="AS43" s="30"/>
      <c r="AT43" s="30"/>
      <c r="AU43" s="30"/>
      <c r="AV43" s="30"/>
      <c r="AW43" s="30"/>
      <c r="AX43" s="30"/>
      <c r="AY43" s="30"/>
      <c r="AZ43" s="30"/>
      <c r="BA43" s="30"/>
      <c r="BB43" s="30"/>
    </row>
    <row r="44" spans="1:54" ht="12.75" customHeight="1" x14ac:dyDescent="0.2"/>
    <row r="45" spans="1:54" ht="12.75" customHeight="1" x14ac:dyDescent="0.2">
      <c r="A45" s="87" t="s">
        <v>102</v>
      </c>
      <c r="B45" s="87"/>
      <c r="C45" s="87"/>
      <c r="D45" s="87"/>
      <c r="E45" s="87"/>
      <c r="F45" s="87"/>
      <c r="G45" s="87"/>
      <c r="H45" s="87"/>
      <c r="I45" s="87"/>
      <c r="J45" s="87"/>
      <c r="K45" s="87"/>
      <c r="L45" s="87"/>
      <c r="M45" s="87"/>
      <c r="N45" s="87"/>
      <c r="O45" s="87"/>
      <c r="P45" s="87"/>
      <c r="Q45" s="87"/>
      <c r="R45" s="87"/>
    </row>
    <row r="46" spans="1:54" ht="12.75" customHeight="1" x14ac:dyDescent="0.2">
      <c r="A46" s="88" t="s">
        <v>0</v>
      </c>
      <c r="B46" s="89"/>
      <c r="C46" s="89"/>
      <c r="D46" s="89"/>
      <c r="E46" s="89"/>
      <c r="F46" s="89"/>
      <c r="G46" s="89"/>
      <c r="H46" s="89"/>
      <c r="I46" s="89"/>
      <c r="J46" s="89"/>
      <c r="K46" s="89"/>
      <c r="L46" s="90"/>
      <c r="M46" s="69" t="s">
        <v>57</v>
      </c>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1"/>
      <c r="AS46" s="104" t="s">
        <v>33</v>
      </c>
      <c r="AT46" s="105"/>
      <c r="AU46" s="105"/>
      <c r="AV46" s="21"/>
      <c r="AW46" s="119" t="s">
        <v>31</v>
      </c>
      <c r="AX46" s="119"/>
      <c r="AY46" s="120" t="str">
        <f>AY1</f>
        <v>SEÇİNİZ..</v>
      </c>
      <c r="AZ46" s="120"/>
      <c r="BA46" s="120"/>
      <c r="BB46" s="121"/>
    </row>
    <row r="47" spans="1:54" ht="12.75" customHeight="1" x14ac:dyDescent="0.2">
      <c r="A47" s="108" t="str">
        <f>A2</f>
        <v>BİRİM ADINI SEÇİNİZ…</v>
      </c>
      <c r="B47" s="109"/>
      <c r="C47" s="109"/>
      <c r="D47" s="109"/>
      <c r="E47" s="109"/>
      <c r="F47" s="109"/>
      <c r="G47" s="109"/>
      <c r="H47" s="109"/>
      <c r="I47" s="109"/>
      <c r="J47" s="109"/>
      <c r="K47" s="109"/>
      <c r="L47" s="110"/>
      <c r="M47" s="69"/>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1"/>
      <c r="AS47" s="106"/>
      <c r="AT47" s="107"/>
      <c r="AU47" s="107"/>
      <c r="AV47" s="23"/>
      <c r="AW47" s="114" t="s">
        <v>32</v>
      </c>
      <c r="AX47" s="114"/>
      <c r="AY47" s="115" t="str">
        <f>AY2</f>
        <v>SEÇİNİZ..</v>
      </c>
      <c r="AZ47" s="115"/>
      <c r="BA47" s="115"/>
      <c r="BB47" s="116"/>
    </row>
    <row r="48" spans="1:54" ht="12.75" customHeight="1" x14ac:dyDescent="0.2">
      <c r="A48" s="111"/>
      <c r="B48" s="112"/>
      <c r="C48" s="112"/>
      <c r="D48" s="112"/>
      <c r="E48" s="112"/>
      <c r="F48" s="112"/>
      <c r="G48" s="112"/>
      <c r="H48" s="112"/>
      <c r="I48" s="112"/>
      <c r="J48" s="112"/>
      <c r="K48" s="112"/>
      <c r="L48" s="113"/>
      <c r="M48" s="72"/>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4"/>
      <c r="AS48" s="24"/>
      <c r="AT48" s="25"/>
      <c r="AU48" s="25"/>
      <c r="AV48" s="25"/>
      <c r="AW48" s="25"/>
      <c r="AX48" s="25"/>
      <c r="AY48" s="25"/>
      <c r="AZ48" s="25"/>
      <c r="BA48" s="25"/>
      <c r="BB48" s="26"/>
    </row>
    <row r="49" spans="1:58" ht="12.75" customHeight="1" x14ac:dyDescent="0.2">
      <c r="A49" s="92" t="s">
        <v>17</v>
      </c>
      <c r="B49" s="94" t="s">
        <v>1</v>
      </c>
      <c r="C49" s="94"/>
      <c r="D49" s="94"/>
      <c r="E49" s="94"/>
      <c r="F49" s="94"/>
      <c r="G49" s="94"/>
      <c r="H49" s="94"/>
      <c r="I49" s="94"/>
      <c r="J49" s="94"/>
      <c r="K49" s="94"/>
      <c r="L49" s="94"/>
      <c r="M49" s="96" t="s">
        <v>16</v>
      </c>
      <c r="N49" s="96"/>
      <c r="O49" s="97" t="s">
        <v>2</v>
      </c>
      <c r="P49" s="97"/>
      <c r="Q49" s="97"/>
      <c r="R49" s="97"/>
      <c r="S49" s="97"/>
      <c r="T49" s="97"/>
      <c r="U49" s="100" t="s">
        <v>3</v>
      </c>
      <c r="V49" s="100"/>
      <c r="W49" s="100"/>
      <c r="X49" s="100"/>
      <c r="Y49" s="100"/>
      <c r="Z49" s="100"/>
      <c r="AA49" s="100"/>
      <c r="AB49" s="97" t="s">
        <v>5</v>
      </c>
      <c r="AC49" s="97"/>
      <c r="AD49" s="97"/>
      <c r="AE49" s="97"/>
      <c r="AF49" s="97"/>
      <c r="AG49" s="97"/>
      <c r="AH49" s="97"/>
      <c r="AI49" s="97"/>
      <c r="AJ49" s="97"/>
      <c r="AK49" s="97"/>
      <c r="AL49" s="97"/>
      <c r="AM49" s="97"/>
      <c r="AN49" s="97"/>
      <c r="AO49" s="97"/>
      <c r="AP49" s="97"/>
      <c r="AQ49" s="97"/>
      <c r="AR49" s="97"/>
      <c r="AS49" s="97"/>
      <c r="AT49" s="97"/>
      <c r="AU49" s="97"/>
      <c r="AV49" s="129" t="s">
        <v>10</v>
      </c>
      <c r="AW49" s="129"/>
      <c r="AX49" s="129"/>
      <c r="AY49" s="129" t="s">
        <v>11</v>
      </c>
      <c r="AZ49" s="129"/>
      <c r="BA49" s="129"/>
      <c r="BB49" s="131"/>
    </row>
    <row r="50" spans="1:58" ht="12.75" customHeight="1" x14ac:dyDescent="0.2">
      <c r="A50" s="93"/>
      <c r="B50" s="95"/>
      <c r="C50" s="95"/>
      <c r="D50" s="95"/>
      <c r="E50" s="95"/>
      <c r="F50" s="95"/>
      <c r="G50" s="95"/>
      <c r="H50" s="95"/>
      <c r="I50" s="95"/>
      <c r="J50" s="95"/>
      <c r="K50" s="95"/>
      <c r="L50" s="95"/>
      <c r="M50" s="75"/>
      <c r="N50" s="75"/>
      <c r="O50" s="133" t="s">
        <v>13</v>
      </c>
      <c r="P50" s="133"/>
      <c r="Q50" s="133"/>
      <c r="R50" s="133" t="s">
        <v>14</v>
      </c>
      <c r="S50" s="133"/>
      <c r="T50" s="133"/>
      <c r="U50" s="75" t="s">
        <v>12</v>
      </c>
      <c r="V50" s="75"/>
      <c r="W50" s="75" t="s">
        <v>15</v>
      </c>
      <c r="X50" s="75"/>
      <c r="Y50" s="75" t="s">
        <v>4</v>
      </c>
      <c r="Z50" s="75"/>
      <c r="AA50" s="75"/>
      <c r="AB50" s="75" t="s">
        <v>6</v>
      </c>
      <c r="AC50" s="75"/>
      <c r="AD50" s="75"/>
      <c r="AE50" s="75"/>
      <c r="AF50" s="75"/>
      <c r="AG50" s="75"/>
      <c r="AH50" s="75"/>
      <c r="AI50" s="75"/>
      <c r="AJ50" s="75" t="s">
        <v>7</v>
      </c>
      <c r="AK50" s="75"/>
      <c r="AL50" s="75"/>
      <c r="AM50" s="134" t="s">
        <v>8</v>
      </c>
      <c r="AN50" s="135"/>
      <c r="AO50" s="136"/>
      <c r="AP50" s="75" t="s">
        <v>231</v>
      </c>
      <c r="AQ50" s="75"/>
      <c r="AR50" s="75"/>
      <c r="AS50" s="75" t="s">
        <v>9</v>
      </c>
      <c r="AT50" s="75"/>
      <c r="AU50" s="75"/>
      <c r="AV50" s="130"/>
      <c r="AW50" s="130"/>
      <c r="AX50" s="130"/>
      <c r="AY50" s="130"/>
      <c r="AZ50" s="130"/>
      <c r="BA50" s="130"/>
      <c r="BB50" s="132"/>
    </row>
    <row r="51" spans="1:58" x14ac:dyDescent="0.2">
      <c r="A51" s="93"/>
      <c r="B51" s="95"/>
      <c r="C51" s="95"/>
      <c r="D51" s="95"/>
      <c r="E51" s="95"/>
      <c r="F51" s="95"/>
      <c r="G51" s="95"/>
      <c r="H51" s="95"/>
      <c r="I51" s="95"/>
      <c r="J51" s="95"/>
      <c r="K51" s="95"/>
      <c r="L51" s="95"/>
      <c r="M51" s="75"/>
      <c r="N51" s="75"/>
      <c r="O51" s="133"/>
      <c r="P51" s="133"/>
      <c r="Q51" s="133"/>
      <c r="R51" s="133"/>
      <c r="S51" s="133"/>
      <c r="T51" s="133"/>
      <c r="U51" s="75"/>
      <c r="V51" s="75"/>
      <c r="W51" s="75"/>
      <c r="X51" s="75"/>
      <c r="Y51" s="75"/>
      <c r="Z51" s="75"/>
      <c r="AA51" s="75"/>
      <c r="AB51" s="75"/>
      <c r="AC51" s="75"/>
      <c r="AD51" s="75"/>
      <c r="AE51" s="75"/>
      <c r="AF51" s="75"/>
      <c r="AG51" s="75"/>
      <c r="AH51" s="75"/>
      <c r="AI51" s="75"/>
      <c r="AJ51" s="75"/>
      <c r="AK51" s="75"/>
      <c r="AL51" s="75"/>
      <c r="AM51" s="137"/>
      <c r="AN51" s="138"/>
      <c r="AO51" s="139"/>
      <c r="AP51" s="75"/>
      <c r="AQ51" s="75"/>
      <c r="AR51" s="75"/>
      <c r="AS51" s="75"/>
      <c r="AT51" s="75"/>
      <c r="AU51" s="75"/>
      <c r="AV51" s="130"/>
      <c r="AW51" s="130"/>
      <c r="AX51" s="130"/>
      <c r="AY51" s="130"/>
      <c r="AZ51" s="130"/>
      <c r="BA51" s="130"/>
      <c r="BB51" s="132"/>
    </row>
    <row r="52" spans="1:58" x14ac:dyDescent="0.2">
      <c r="A52" s="27" t="str">
        <f>IF(B52="","",1+A31)</f>
        <v/>
      </c>
      <c r="B52" s="77"/>
      <c r="C52" s="77"/>
      <c r="D52" s="77"/>
      <c r="E52" s="77"/>
      <c r="F52" s="77"/>
      <c r="G52" s="77"/>
      <c r="H52" s="77"/>
      <c r="I52" s="77"/>
      <c r="J52" s="77"/>
      <c r="K52" s="77"/>
      <c r="L52" s="77"/>
      <c r="M52" s="78"/>
      <c r="N52" s="78"/>
      <c r="O52" s="79"/>
      <c r="P52" s="79"/>
      <c r="Q52" s="79"/>
      <c r="R52" s="79"/>
      <c r="S52" s="79"/>
      <c r="T52" s="79"/>
      <c r="U52" s="80" t="str">
        <f>IF(O52="","",R52-O52+1)</f>
        <v/>
      </c>
      <c r="V52" s="80"/>
      <c r="W52" s="98"/>
      <c r="X52" s="98"/>
      <c r="Y52" s="99" t="str">
        <f>IF(U52="","",U52*W52)</f>
        <v/>
      </c>
      <c r="Z52" s="99"/>
      <c r="AA52" s="99"/>
      <c r="AB52" s="77"/>
      <c r="AC52" s="77"/>
      <c r="AD52" s="77"/>
      <c r="AE52" s="77"/>
      <c r="AF52" s="77"/>
      <c r="AG52" s="77"/>
      <c r="AH52" s="77"/>
      <c r="AI52" s="77"/>
      <c r="AJ52" s="77"/>
      <c r="AK52" s="77"/>
      <c r="AL52" s="77"/>
      <c r="AM52" s="101"/>
      <c r="AN52" s="102"/>
      <c r="AO52" s="103"/>
      <c r="AP52" s="65"/>
      <c r="AQ52" s="66"/>
      <c r="AR52" s="67"/>
      <c r="AS52" s="99">
        <f>AM52+AP52</f>
        <v>0</v>
      </c>
      <c r="AT52" s="99"/>
      <c r="AU52" s="99"/>
      <c r="AV52" s="99">
        <f>BE52+BF52</f>
        <v>0</v>
      </c>
      <c r="AW52" s="99"/>
      <c r="AX52" s="99"/>
      <c r="AY52" s="80"/>
      <c r="AZ52" s="80"/>
      <c r="BA52" s="80"/>
      <c r="BB52" s="118"/>
      <c r="BE52" s="22">
        <f t="shared" ref="BE52:BE76" si="12">IF(Y52="",0,Y52)</f>
        <v>0</v>
      </c>
      <c r="BF52" s="22">
        <f>IF(AS52="",0,AS52)</f>
        <v>0</v>
      </c>
    </row>
    <row r="53" spans="1:58" x14ac:dyDescent="0.2">
      <c r="A53" s="27" t="str">
        <f>IF(B53="","",A52+1)</f>
        <v/>
      </c>
      <c r="B53" s="77"/>
      <c r="C53" s="77"/>
      <c r="D53" s="77"/>
      <c r="E53" s="77"/>
      <c r="F53" s="77"/>
      <c r="G53" s="77"/>
      <c r="H53" s="77"/>
      <c r="I53" s="77"/>
      <c r="J53" s="77"/>
      <c r="K53" s="77"/>
      <c r="L53" s="77"/>
      <c r="M53" s="78"/>
      <c r="N53" s="78"/>
      <c r="O53" s="79"/>
      <c r="P53" s="79"/>
      <c r="Q53" s="79"/>
      <c r="R53" s="79"/>
      <c r="S53" s="79"/>
      <c r="T53" s="79"/>
      <c r="U53" s="80" t="str">
        <f t="shared" ref="U53:U76" si="13">IF(O53="","",R53-O53+1)</f>
        <v/>
      </c>
      <c r="V53" s="80"/>
      <c r="W53" s="98"/>
      <c r="X53" s="98"/>
      <c r="Y53" s="99" t="str">
        <f t="shared" ref="Y53:Y76" si="14">IF(U53="","",U53*W53)</f>
        <v/>
      </c>
      <c r="Z53" s="99"/>
      <c r="AA53" s="99"/>
      <c r="AB53" s="77"/>
      <c r="AC53" s="77"/>
      <c r="AD53" s="77"/>
      <c r="AE53" s="77"/>
      <c r="AF53" s="77"/>
      <c r="AG53" s="77"/>
      <c r="AH53" s="77"/>
      <c r="AI53" s="77"/>
      <c r="AJ53" s="77"/>
      <c r="AK53" s="77"/>
      <c r="AL53" s="77"/>
      <c r="AM53" s="101"/>
      <c r="AN53" s="102"/>
      <c r="AO53" s="103"/>
      <c r="AP53" s="65"/>
      <c r="AQ53" s="66"/>
      <c r="AR53" s="67"/>
      <c r="AS53" s="99">
        <f t="shared" ref="AS53:AS76" si="15">AM53+AP53</f>
        <v>0</v>
      </c>
      <c r="AT53" s="99"/>
      <c r="AU53" s="99"/>
      <c r="AV53" s="99">
        <f t="shared" ref="AV53:AV76" si="16">BE53+BF53</f>
        <v>0</v>
      </c>
      <c r="AW53" s="99"/>
      <c r="AX53" s="99"/>
      <c r="AY53" s="80"/>
      <c r="AZ53" s="80"/>
      <c r="BA53" s="80"/>
      <c r="BB53" s="118"/>
      <c r="BE53" s="22">
        <f t="shared" si="12"/>
        <v>0</v>
      </c>
      <c r="BF53" s="22">
        <f t="shared" ref="BF53:BF76" si="17">IF(AS53="",0,AS53)</f>
        <v>0</v>
      </c>
    </row>
    <row r="54" spans="1:58" x14ac:dyDescent="0.2">
      <c r="A54" s="27" t="str">
        <f t="shared" ref="A54:A76" si="18">IF(B54="","",A53+1)</f>
        <v/>
      </c>
      <c r="B54" s="77"/>
      <c r="C54" s="77"/>
      <c r="D54" s="77"/>
      <c r="E54" s="77"/>
      <c r="F54" s="77"/>
      <c r="G54" s="77"/>
      <c r="H54" s="77"/>
      <c r="I54" s="77"/>
      <c r="J54" s="77"/>
      <c r="K54" s="77"/>
      <c r="L54" s="77"/>
      <c r="M54" s="78"/>
      <c r="N54" s="78"/>
      <c r="O54" s="79"/>
      <c r="P54" s="79"/>
      <c r="Q54" s="79"/>
      <c r="R54" s="79"/>
      <c r="S54" s="79"/>
      <c r="T54" s="79"/>
      <c r="U54" s="80" t="str">
        <f t="shared" si="13"/>
        <v/>
      </c>
      <c r="V54" s="80"/>
      <c r="W54" s="98"/>
      <c r="X54" s="98"/>
      <c r="Y54" s="99" t="str">
        <f t="shared" si="14"/>
        <v/>
      </c>
      <c r="Z54" s="99"/>
      <c r="AA54" s="99"/>
      <c r="AB54" s="77"/>
      <c r="AC54" s="77"/>
      <c r="AD54" s="77"/>
      <c r="AE54" s="77"/>
      <c r="AF54" s="77"/>
      <c r="AG54" s="77"/>
      <c r="AH54" s="77"/>
      <c r="AI54" s="77"/>
      <c r="AJ54" s="77"/>
      <c r="AK54" s="77"/>
      <c r="AL54" s="77"/>
      <c r="AM54" s="101"/>
      <c r="AN54" s="102"/>
      <c r="AO54" s="103"/>
      <c r="AP54" s="65"/>
      <c r="AQ54" s="66"/>
      <c r="AR54" s="67"/>
      <c r="AS54" s="99">
        <f t="shared" si="15"/>
        <v>0</v>
      </c>
      <c r="AT54" s="99"/>
      <c r="AU54" s="99"/>
      <c r="AV54" s="99">
        <f t="shared" si="16"/>
        <v>0</v>
      </c>
      <c r="AW54" s="99"/>
      <c r="AX54" s="99"/>
      <c r="AY54" s="80"/>
      <c r="AZ54" s="80"/>
      <c r="BA54" s="80"/>
      <c r="BB54" s="118"/>
      <c r="BE54" s="22">
        <f t="shared" si="12"/>
        <v>0</v>
      </c>
      <c r="BF54" s="22">
        <f t="shared" si="17"/>
        <v>0</v>
      </c>
    </row>
    <row r="55" spans="1:58" x14ac:dyDescent="0.2">
      <c r="A55" s="27" t="str">
        <f t="shared" si="18"/>
        <v/>
      </c>
      <c r="B55" s="77"/>
      <c r="C55" s="77"/>
      <c r="D55" s="77"/>
      <c r="E55" s="77"/>
      <c r="F55" s="77"/>
      <c r="G55" s="77"/>
      <c r="H55" s="77"/>
      <c r="I55" s="77"/>
      <c r="J55" s="77"/>
      <c r="K55" s="77"/>
      <c r="L55" s="77"/>
      <c r="M55" s="78"/>
      <c r="N55" s="78"/>
      <c r="O55" s="79"/>
      <c r="P55" s="79"/>
      <c r="Q55" s="79"/>
      <c r="R55" s="79"/>
      <c r="S55" s="79"/>
      <c r="T55" s="79"/>
      <c r="U55" s="80" t="str">
        <f t="shared" si="13"/>
        <v/>
      </c>
      <c r="V55" s="80"/>
      <c r="W55" s="98"/>
      <c r="X55" s="98"/>
      <c r="Y55" s="99" t="str">
        <f t="shared" si="14"/>
        <v/>
      </c>
      <c r="Z55" s="99"/>
      <c r="AA55" s="99"/>
      <c r="AB55" s="77"/>
      <c r="AC55" s="77"/>
      <c r="AD55" s="77"/>
      <c r="AE55" s="77"/>
      <c r="AF55" s="77"/>
      <c r="AG55" s="77"/>
      <c r="AH55" s="77"/>
      <c r="AI55" s="77"/>
      <c r="AJ55" s="77"/>
      <c r="AK55" s="77"/>
      <c r="AL55" s="77"/>
      <c r="AM55" s="101"/>
      <c r="AN55" s="102"/>
      <c r="AO55" s="103"/>
      <c r="AP55" s="65"/>
      <c r="AQ55" s="66"/>
      <c r="AR55" s="67"/>
      <c r="AS55" s="99">
        <f t="shared" si="15"/>
        <v>0</v>
      </c>
      <c r="AT55" s="99"/>
      <c r="AU55" s="99"/>
      <c r="AV55" s="99">
        <f t="shared" si="16"/>
        <v>0</v>
      </c>
      <c r="AW55" s="99"/>
      <c r="AX55" s="99"/>
      <c r="AY55" s="80"/>
      <c r="AZ55" s="80"/>
      <c r="BA55" s="80"/>
      <c r="BB55" s="118"/>
      <c r="BE55" s="22">
        <f t="shared" si="12"/>
        <v>0</v>
      </c>
      <c r="BF55" s="22">
        <f t="shared" si="17"/>
        <v>0</v>
      </c>
    </row>
    <row r="56" spans="1:58" x14ac:dyDescent="0.2">
      <c r="A56" s="27" t="str">
        <f t="shared" si="18"/>
        <v/>
      </c>
      <c r="B56" s="77"/>
      <c r="C56" s="77"/>
      <c r="D56" s="77"/>
      <c r="E56" s="77"/>
      <c r="F56" s="77"/>
      <c r="G56" s="77"/>
      <c r="H56" s="77"/>
      <c r="I56" s="77"/>
      <c r="J56" s="77"/>
      <c r="K56" s="77"/>
      <c r="L56" s="77"/>
      <c r="M56" s="78"/>
      <c r="N56" s="78"/>
      <c r="O56" s="79"/>
      <c r="P56" s="79"/>
      <c r="Q56" s="79"/>
      <c r="R56" s="79"/>
      <c r="S56" s="79"/>
      <c r="T56" s="79"/>
      <c r="U56" s="80" t="str">
        <f t="shared" si="13"/>
        <v/>
      </c>
      <c r="V56" s="80"/>
      <c r="W56" s="98"/>
      <c r="X56" s="98"/>
      <c r="Y56" s="99" t="str">
        <f t="shared" si="14"/>
        <v/>
      </c>
      <c r="Z56" s="99"/>
      <c r="AA56" s="99"/>
      <c r="AB56" s="77"/>
      <c r="AC56" s="77"/>
      <c r="AD56" s="77"/>
      <c r="AE56" s="77"/>
      <c r="AF56" s="77"/>
      <c r="AG56" s="77"/>
      <c r="AH56" s="77"/>
      <c r="AI56" s="77"/>
      <c r="AJ56" s="77"/>
      <c r="AK56" s="77"/>
      <c r="AL56" s="77"/>
      <c r="AM56" s="101"/>
      <c r="AN56" s="102"/>
      <c r="AO56" s="103"/>
      <c r="AP56" s="65"/>
      <c r="AQ56" s="66"/>
      <c r="AR56" s="67"/>
      <c r="AS56" s="99">
        <f t="shared" si="15"/>
        <v>0</v>
      </c>
      <c r="AT56" s="99"/>
      <c r="AU56" s="99"/>
      <c r="AV56" s="99">
        <f t="shared" si="16"/>
        <v>0</v>
      </c>
      <c r="AW56" s="99"/>
      <c r="AX56" s="99"/>
      <c r="AY56" s="80"/>
      <c r="AZ56" s="80"/>
      <c r="BA56" s="80"/>
      <c r="BB56" s="118"/>
      <c r="BE56" s="22">
        <f t="shared" si="12"/>
        <v>0</v>
      </c>
      <c r="BF56" s="22">
        <f t="shared" si="17"/>
        <v>0</v>
      </c>
    </row>
    <row r="57" spans="1:58" x14ac:dyDescent="0.2">
      <c r="A57" s="27" t="str">
        <f t="shared" si="18"/>
        <v/>
      </c>
      <c r="B57" s="77"/>
      <c r="C57" s="77"/>
      <c r="D57" s="77"/>
      <c r="E57" s="77"/>
      <c r="F57" s="77"/>
      <c r="G57" s="77"/>
      <c r="H57" s="77"/>
      <c r="I57" s="77"/>
      <c r="J57" s="77"/>
      <c r="K57" s="77"/>
      <c r="L57" s="77"/>
      <c r="M57" s="78"/>
      <c r="N57" s="78"/>
      <c r="O57" s="79"/>
      <c r="P57" s="79"/>
      <c r="Q57" s="79"/>
      <c r="R57" s="79"/>
      <c r="S57" s="79"/>
      <c r="T57" s="79"/>
      <c r="U57" s="80" t="str">
        <f t="shared" si="13"/>
        <v/>
      </c>
      <c r="V57" s="80"/>
      <c r="W57" s="98"/>
      <c r="X57" s="98"/>
      <c r="Y57" s="99" t="str">
        <f t="shared" si="14"/>
        <v/>
      </c>
      <c r="Z57" s="99"/>
      <c r="AA57" s="99"/>
      <c r="AB57" s="77"/>
      <c r="AC57" s="77"/>
      <c r="AD57" s="77"/>
      <c r="AE57" s="77"/>
      <c r="AF57" s="77"/>
      <c r="AG57" s="77"/>
      <c r="AH57" s="77"/>
      <c r="AI57" s="77"/>
      <c r="AJ57" s="77"/>
      <c r="AK57" s="77"/>
      <c r="AL57" s="77"/>
      <c r="AM57" s="101"/>
      <c r="AN57" s="102"/>
      <c r="AO57" s="103"/>
      <c r="AP57" s="65"/>
      <c r="AQ57" s="66"/>
      <c r="AR57" s="67"/>
      <c r="AS57" s="99">
        <f t="shared" si="15"/>
        <v>0</v>
      </c>
      <c r="AT57" s="99"/>
      <c r="AU57" s="99"/>
      <c r="AV57" s="99">
        <f t="shared" si="16"/>
        <v>0</v>
      </c>
      <c r="AW57" s="99"/>
      <c r="AX57" s="99"/>
      <c r="AY57" s="80"/>
      <c r="AZ57" s="80"/>
      <c r="BA57" s="80"/>
      <c r="BB57" s="118"/>
      <c r="BE57" s="22">
        <f t="shared" si="12"/>
        <v>0</v>
      </c>
      <c r="BF57" s="22">
        <f t="shared" si="17"/>
        <v>0</v>
      </c>
    </row>
    <row r="58" spans="1:58" x14ac:dyDescent="0.2">
      <c r="A58" s="27" t="str">
        <f t="shared" si="18"/>
        <v/>
      </c>
      <c r="B58" s="77"/>
      <c r="C58" s="77"/>
      <c r="D58" s="77"/>
      <c r="E58" s="77"/>
      <c r="F58" s="77"/>
      <c r="G58" s="77"/>
      <c r="H58" s="77"/>
      <c r="I58" s="77"/>
      <c r="J58" s="77"/>
      <c r="K58" s="77"/>
      <c r="L58" s="77"/>
      <c r="M58" s="78"/>
      <c r="N58" s="78"/>
      <c r="O58" s="79"/>
      <c r="P58" s="79"/>
      <c r="Q58" s="79"/>
      <c r="R58" s="79"/>
      <c r="S58" s="79"/>
      <c r="T58" s="79"/>
      <c r="U58" s="80" t="str">
        <f t="shared" si="13"/>
        <v/>
      </c>
      <c r="V58" s="80"/>
      <c r="W58" s="98"/>
      <c r="X58" s="98"/>
      <c r="Y58" s="99" t="str">
        <f t="shared" si="14"/>
        <v/>
      </c>
      <c r="Z58" s="99"/>
      <c r="AA58" s="99"/>
      <c r="AB58" s="77"/>
      <c r="AC58" s="77"/>
      <c r="AD58" s="77"/>
      <c r="AE58" s="77"/>
      <c r="AF58" s="77"/>
      <c r="AG58" s="77"/>
      <c r="AH58" s="77"/>
      <c r="AI58" s="77"/>
      <c r="AJ58" s="77"/>
      <c r="AK58" s="77"/>
      <c r="AL58" s="77"/>
      <c r="AM58" s="101"/>
      <c r="AN58" s="102"/>
      <c r="AO58" s="103"/>
      <c r="AP58" s="65"/>
      <c r="AQ58" s="66"/>
      <c r="AR58" s="67"/>
      <c r="AS58" s="99">
        <f t="shared" si="15"/>
        <v>0</v>
      </c>
      <c r="AT58" s="99"/>
      <c r="AU58" s="99"/>
      <c r="AV58" s="99">
        <f t="shared" si="16"/>
        <v>0</v>
      </c>
      <c r="AW58" s="99"/>
      <c r="AX58" s="99"/>
      <c r="AY58" s="80"/>
      <c r="AZ58" s="80"/>
      <c r="BA58" s="80"/>
      <c r="BB58" s="118"/>
      <c r="BE58" s="22">
        <f t="shared" si="12"/>
        <v>0</v>
      </c>
      <c r="BF58" s="22">
        <f t="shared" si="17"/>
        <v>0</v>
      </c>
    </row>
    <row r="59" spans="1:58" x14ac:dyDescent="0.2">
      <c r="A59" s="27" t="str">
        <f t="shared" si="18"/>
        <v/>
      </c>
      <c r="B59" s="77"/>
      <c r="C59" s="77"/>
      <c r="D59" s="77"/>
      <c r="E59" s="77"/>
      <c r="F59" s="77"/>
      <c r="G59" s="77"/>
      <c r="H59" s="77"/>
      <c r="I59" s="77"/>
      <c r="J59" s="77"/>
      <c r="K59" s="77"/>
      <c r="L59" s="77"/>
      <c r="M59" s="78"/>
      <c r="N59" s="78"/>
      <c r="O59" s="79"/>
      <c r="P59" s="79"/>
      <c r="Q59" s="79"/>
      <c r="R59" s="79"/>
      <c r="S59" s="79"/>
      <c r="T59" s="79"/>
      <c r="U59" s="80" t="str">
        <f t="shared" si="13"/>
        <v/>
      </c>
      <c r="V59" s="80"/>
      <c r="W59" s="98"/>
      <c r="X59" s="98"/>
      <c r="Y59" s="99" t="str">
        <f t="shared" si="14"/>
        <v/>
      </c>
      <c r="Z59" s="99"/>
      <c r="AA59" s="99"/>
      <c r="AB59" s="77"/>
      <c r="AC59" s="77"/>
      <c r="AD59" s="77"/>
      <c r="AE59" s="77"/>
      <c r="AF59" s="77"/>
      <c r="AG59" s="77"/>
      <c r="AH59" s="77"/>
      <c r="AI59" s="77"/>
      <c r="AJ59" s="77"/>
      <c r="AK59" s="77"/>
      <c r="AL59" s="77"/>
      <c r="AM59" s="101"/>
      <c r="AN59" s="102"/>
      <c r="AO59" s="103"/>
      <c r="AP59" s="65"/>
      <c r="AQ59" s="66"/>
      <c r="AR59" s="67"/>
      <c r="AS59" s="99">
        <f t="shared" si="15"/>
        <v>0</v>
      </c>
      <c r="AT59" s="99"/>
      <c r="AU59" s="99"/>
      <c r="AV59" s="99">
        <f t="shared" si="16"/>
        <v>0</v>
      </c>
      <c r="AW59" s="99"/>
      <c r="AX59" s="99"/>
      <c r="AY59" s="80"/>
      <c r="AZ59" s="80"/>
      <c r="BA59" s="80"/>
      <c r="BB59" s="118"/>
      <c r="BE59" s="22">
        <f t="shared" si="12"/>
        <v>0</v>
      </c>
      <c r="BF59" s="22">
        <f t="shared" si="17"/>
        <v>0</v>
      </c>
    </row>
    <row r="60" spans="1:58" x14ac:dyDescent="0.2">
      <c r="A60" s="27" t="str">
        <f t="shared" si="18"/>
        <v/>
      </c>
      <c r="B60" s="77"/>
      <c r="C60" s="77"/>
      <c r="D60" s="77"/>
      <c r="E60" s="77"/>
      <c r="F60" s="77"/>
      <c r="G60" s="77"/>
      <c r="H60" s="77"/>
      <c r="I60" s="77"/>
      <c r="J60" s="77"/>
      <c r="K60" s="77"/>
      <c r="L60" s="77"/>
      <c r="M60" s="78"/>
      <c r="N60" s="78"/>
      <c r="O60" s="79"/>
      <c r="P60" s="79"/>
      <c r="Q60" s="79"/>
      <c r="R60" s="79"/>
      <c r="S60" s="79"/>
      <c r="T60" s="79"/>
      <c r="U60" s="80" t="str">
        <f t="shared" si="13"/>
        <v/>
      </c>
      <c r="V60" s="80"/>
      <c r="W60" s="98"/>
      <c r="X60" s="98"/>
      <c r="Y60" s="99" t="str">
        <f t="shared" si="14"/>
        <v/>
      </c>
      <c r="Z60" s="99"/>
      <c r="AA60" s="99"/>
      <c r="AB60" s="77"/>
      <c r="AC60" s="77"/>
      <c r="AD60" s="77"/>
      <c r="AE60" s="77"/>
      <c r="AF60" s="77"/>
      <c r="AG60" s="77"/>
      <c r="AH60" s="77"/>
      <c r="AI60" s="77"/>
      <c r="AJ60" s="77"/>
      <c r="AK60" s="77"/>
      <c r="AL60" s="77"/>
      <c r="AM60" s="101"/>
      <c r="AN60" s="102"/>
      <c r="AO60" s="103"/>
      <c r="AP60" s="65"/>
      <c r="AQ60" s="66"/>
      <c r="AR60" s="67"/>
      <c r="AS60" s="99">
        <f t="shared" si="15"/>
        <v>0</v>
      </c>
      <c r="AT60" s="99"/>
      <c r="AU60" s="99"/>
      <c r="AV60" s="99">
        <f t="shared" si="16"/>
        <v>0</v>
      </c>
      <c r="AW60" s="99"/>
      <c r="AX60" s="99"/>
      <c r="AY60" s="80"/>
      <c r="AZ60" s="80"/>
      <c r="BA60" s="80"/>
      <c r="BB60" s="118"/>
      <c r="BE60" s="22">
        <f t="shared" si="12"/>
        <v>0</v>
      </c>
      <c r="BF60" s="22">
        <f t="shared" si="17"/>
        <v>0</v>
      </c>
    </row>
    <row r="61" spans="1:58" x14ac:dyDescent="0.2">
      <c r="A61" s="27" t="str">
        <f t="shared" si="18"/>
        <v/>
      </c>
      <c r="B61" s="77"/>
      <c r="C61" s="77"/>
      <c r="D61" s="77"/>
      <c r="E61" s="77"/>
      <c r="F61" s="77"/>
      <c r="G61" s="77"/>
      <c r="H61" s="77"/>
      <c r="I61" s="77"/>
      <c r="J61" s="77"/>
      <c r="K61" s="77"/>
      <c r="L61" s="77"/>
      <c r="M61" s="78"/>
      <c r="N61" s="78"/>
      <c r="O61" s="79"/>
      <c r="P61" s="79"/>
      <c r="Q61" s="79"/>
      <c r="R61" s="79"/>
      <c r="S61" s="79"/>
      <c r="T61" s="79"/>
      <c r="U61" s="80" t="str">
        <f t="shared" si="13"/>
        <v/>
      </c>
      <c r="V61" s="80"/>
      <c r="W61" s="98"/>
      <c r="X61" s="98"/>
      <c r="Y61" s="99" t="str">
        <f t="shared" si="14"/>
        <v/>
      </c>
      <c r="Z61" s="99"/>
      <c r="AA61" s="99"/>
      <c r="AB61" s="77"/>
      <c r="AC61" s="77"/>
      <c r="AD61" s="77"/>
      <c r="AE61" s="77"/>
      <c r="AF61" s="77"/>
      <c r="AG61" s="77"/>
      <c r="AH61" s="77"/>
      <c r="AI61" s="77"/>
      <c r="AJ61" s="77"/>
      <c r="AK61" s="77"/>
      <c r="AL61" s="77"/>
      <c r="AM61" s="101"/>
      <c r="AN61" s="102"/>
      <c r="AO61" s="103"/>
      <c r="AP61" s="65"/>
      <c r="AQ61" s="66"/>
      <c r="AR61" s="67"/>
      <c r="AS61" s="99">
        <f t="shared" si="15"/>
        <v>0</v>
      </c>
      <c r="AT61" s="99"/>
      <c r="AU61" s="99"/>
      <c r="AV61" s="99">
        <f t="shared" si="16"/>
        <v>0</v>
      </c>
      <c r="AW61" s="99"/>
      <c r="AX61" s="99"/>
      <c r="AY61" s="80"/>
      <c r="AZ61" s="80"/>
      <c r="BA61" s="80"/>
      <c r="BB61" s="118"/>
      <c r="BE61" s="22">
        <f t="shared" si="12"/>
        <v>0</v>
      </c>
      <c r="BF61" s="22">
        <f t="shared" si="17"/>
        <v>0</v>
      </c>
    </row>
    <row r="62" spans="1:58" x14ac:dyDescent="0.2">
      <c r="A62" s="27" t="str">
        <f t="shared" si="18"/>
        <v/>
      </c>
      <c r="B62" s="77"/>
      <c r="C62" s="77"/>
      <c r="D62" s="77"/>
      <c r="E62" s="77"/>
      <c r="F62" s="77"/>
      <c r="G62" s="77"/>
      <c r="H62" s="77"/>
      <c r="I62" s="77"/>
      <c r="J62" s="77"/>
      <c r="K62" s="77"/>
      <c r="L62" s="77"/>
      <c r="M62" s="78"/>
      <c r="N62" s="78"/>
      <c r="O62" s="79"/>
      <c r="P62" s="79"/>
      <c r="Q62" s="79"/>
      <c r="R62" s="79"/>
      <c r="S62" s="79"/>
      <c r="T62" s="79"/>
      <c r="U62" s="80" t="str">
        <f t="shared" si="13"/>
        <v/>
      </c>
      <c r="V62" s="80"/>
      <c r="W62" s="98"/>
      <c r="X62" s="98"/>
      <c r="Y62" s="99" t="str">
        <f t="shared" si="14"/>
        <v/>
      </c>
      <c r="Z62" s="99"/>
      <c r="AA62" s="99"/>
      <c r="AB62" s="77"/>
      <c r="AC62" s="77"/>
      <c r="AD62" s="77"/>
      <c r="AE62" s="77"/>
      <c r="AF62" s="77"/>
      <c r="AG62" s="77"/>
      <c r="AH62" s="77"/>
      <c r="AI62" s="77"/>
      <c r="AJ62" s="77"/>
      <c r="AK62" s="77"/>
      <c r="AL62" s="77"/>
      <c r="AM62" s="101"/>
      <c r="AN62" s="102"/>
      <c r="AO62" s="103"/>
      <c r="AP62" s="65"/>
      <c r="AQ62" s="66"/>
      <c r="AR62" s="67"/>
      <c r="AS62" s="99">
        <f t="shared" si="15"/>
        <v>0</v>
      </c>
      <c r="AT62" s="99"/>
      <c r="AU62" s="99"/>
      <c r="AV62" s="99">
        <f t="shared" si="16"/>
        <v>0</v>
      </c>
      <c r="AW62" s="99"/>
      <c r="AX62" s="99"/>
      <c r="AY62" s="80"/>
      <c r="AZ62" s="80"/>
      <c r="BA62" s="80"/>
      <c r="BB62" s="118"/>
      <c r="BE62" s="22">
        <f t="shared" si="12"/>
        <v>0</v>
      </c>
      <c r="BF62" s="22">
        <f t="shared" si="17"/>
        <v>0</v>
      </c>
    </row>
    <row r="63" spans="1:58" x14ac:dyDescent="0.2">
      <c r="A63" s="27" t="str">
        <f t="shared" si="18"/>
        <v/>
      </c>
      <c r="B63" s="77"/>
      <c r="C63" s="77"/>
      <c r="D63" s="77"/>
      <c r="E63" s="77"/>
      <c r="F63" s="77"/>
      <c r="G63" s="77"/>
      <c r="H63" s="77"/>
      <c r="I63" s="77"/>
      <c r="J63" s="77"/>
      <c r="K63" s="77"/>
      <c r="L63" s="77"/>
      <c r="M63" s="78"/>
      <c r="N63" s="78"/>
      <c r="O63" s="79"/>
      <c r="P63" s="79"/>
      <c r="Q63" s="79"/>
      <c r="R63" s="79"/>
      <c r="S63" s="79"/>
      <c r="T63" s="79"/>
      <c r="U63" s="80" t="str">
        <f t="shared" si="13"/>
        <v/>
      </c>
      <c r="V63" s="80"/>
      <c r="W63" s="98"/>
      <c r="X63" s="98"/>
      <c r="Y63" s="99" t="str">
        <f t="shared" si="14"/>
        <v/>
      </c>
      <c r="Z63" s="99"/>
      <c r="AA63" s="99"/>
      <c r="AB63" s="77"/>
      <c r="AC63" s="77"/>
      <c r="AD63" s="77"/>
      <c r="AE63" s="77"/>
      <c r="AF63" s="77"/>
      <c r="AG63" s="77"/>
      <c r="AH63" s="77"/>
      <c r="AI63" s="77"/>
      <c r="AJ63" s="77"/>
      <c r="AK63" s="77"/>
      <c r="AL63" s="77"/>
      <c r="AM63" s="101"/>
      <c r="AN63" s="102"/>
      <c r="AO63" s="103"/>
      <c r="AP63" s="65"/>
      <c r="AQ63" s="66"/>
      <c r="AR63" s="67"/>
      <c r="AS63" s="99">
        <f t="shared" si="15"/>
        <v>0</v>
      </c>
      <c r="AT63" s="99"/>
      <c r="AU63" s="99"/>
      <c r="AV63" s="99">
        <f t="shared" si="16"/>
        <v>0</v>
      </c>
      <c r="AW63" s="99"/>
      <c r="AX63" s="99"/>
      <c r="AY63" s="80"/>
      <c r="AZ63" s="80"/>
      <c r="BA63" s="80"/>
      <c r="BB63" s="118"/>
      <c r="BE63" s="22">
        <f t="shared" si="12"/>
        <v>0</v>
      </c>
      <c r="BF63" s="22">
        <f t="shared" si="17"/>
        <v>0</v>
      </c>
    </row>
    <row r="64" spans="1:58" x14ac:dyDescent="0.2">
      <c r="A64" s="27" t="str">
        <f t="shared" si="18"/>
        <v/>
      </c>
      <c r="B64" s="77"/>
      <c r="C64" s="77"/>
      <c r="D64" s="77"/>
      <c r="E64" s="77"/>
      <c r="F64" s="77"/>
      <c r="G64" s="77"/>
      <c r="H64" s="77"/>
      <c r="I64" s="77"/>
      <c r="J64" s="77"/>
      <c r="K64" s="77"/>
      <c r="L64" s="77"/>
      <c r="M64" s="78"/>
      <c r="N64" s="78"/>
      <c r="O64" s="79"/>
      <c r="P64" s="79"/>
      <c r="Q64" s="79"/>
      <c r="R64" s="79"/>
      <c r="S64" s="79"/>
      <c r="T64" s="79"/>
      <c r="U64" s="80" t="str">
        <f t="shared" si="13"/>
        <v/>
      </c>
      <c r="V64" s="80"/>
      <c r="W64" s="98"/>
      <c r="X64" s="98"/>
      <c r="Y64" s="99" t="str">
        <f t="shared" si="14"/>
        <v/>
      </c>
      <c r="Z64" s="99"/>
      <c r="AA64" s="99"/>
      <c r="AB64" s="77"/>
      <c r="AC64" s="77"/>
      <c r="AD64" s="77"/>
      <c r="AE64" s="77"/>
      <c r="AF64" s="77"/>
      <c r="AG64" s="77"/>
      <c r="AH64" s="77"/>
      <c r="AI64" s="77"/>
      <c r="AJ64" s="77"/>
      <c r="AK64" s="77"/>
      <c r="AL64" s="77"/>
      <c r="AM64" s="101"/>
      <c r="AN64" s="102"/>
      <c r="AO64" s="103"/>
      <c r="AP64" s="65"/>
      <c r="AQ64" s="66"/>
      <c r="AR64" s="67"/>
      <c r="AS64" s="99">
        <f t="shared" si="15"/>
        <v>0</v>
      </c>
      <c r="AT64" s="99"/>
      <c r="AU64" s="99"/>
      <c r="AV64" s="99">
        <f t="shared" si="16"/>
        <v>0</v>
      </c>
      <c r="AW64" s="99"/>
      <c r="AX64" s="99"/>
      <c r="AY64" s="80"/>
      <c r="AZ64" s="80"/>
      <c r="BA64" s="80"/>
      <c r="BB64" s="118"/>
      <c r="BE64" s="22">
        <f t="shared" si="12"/>
        <v>0</v>
      </c>
      <c r="BF64" s="22">
        <f t="shared" si="17"/>
        <v>0</v>
      </c>
    </row>
    <row r="65" spans="1:58" x14ac:dyDescent="0.2">
      <c r="A65" s="27" t="str">
        <f t="shared" si="18"/>
        <v/>
      </c>
      <c r="B65" s="77"/>
      <c r="C65" s="77"/>
      <c r="D65" s="77"/>
      <c r="E65" s="77"/>
      <c r="F65" s="77"/>
      <c r="G65" s="77"/>
      <c r="H65" s="77"/>
      <c r="I65" s="77"/>
      <c r="J65" s="77"/>
      <c r="K65" s="77"/>
      <c r="L65" s="77"/>
      <c r="M65" s="78"/>
      <c r="N65" s="78"/>
      <c r="O65" s="79"/>
      <c r="P65" s="79"/>
      <c r="Q65" s="79"/>
      <c r="R65" s="79"/>
      <c r="S65" s="79"/>
      <c r="T65" s="79"/>
      <c r="U65" s="80" t="str">
        <f t="shared" si="13"/>
        <v/>
      </c>
      <c r="V65" s="80"/>
      <c r="W65" s="98"/>
      <c r="X65" s="98"/>
      <c r="Y65" s="99" t="str">
        <f t="shared" si="14"/>
        <v/>
      </c>
      <c r="Z65" s="99"/>
      <c r="AA65" s="99"/>
      <c r="AB65" s="77"/>
      <c r="AC65" s="77"/>
      <c r="AD65" s="77"/>
      <c r="AE65" s="77"/>
      <c r="AF65" s="77"/>
      <c r="AG65" s="77"/>
      <c r="AH65" s="77"/>
      <c r="AI65" s="77"/>
      <c r="AJ65" s="77"/>
      <c r="AK65" s="77"/>
      <c r="AL65" s="77"/>
      <c r="AM65" s="101"/>
      <c r="AN65" s="102"/>
      <c r="AO65" s="103"/>
      <c r="AP65" s="65"/>
      <c r="AQ65" s="66"/>
      <c r="AR65" s="67"/>
      <c r="AS65" s="99">
        <f t="shared" si="15"/>
        <v>0</v>
      </c>
      <c r="AT65" s="99"/>
      <c r="AU65" s="99"/>
      <c r="AV65" s="99">
        <f t="shared" si="16"/>
        <v>0</v>
      </c>
      <c r="AW65" s="99"/>
      <c r="AX65" s="99"/>
      <c r="AY65" s="80"/>
      <c r="AZ65" s="80"/>
      <c r="BA65" s="80"/>
      <c r="BB65" s="118"/>
      <c r="BE65" s="22">
        <f t="shared" si="12"/>
        <v>0</v>
      </c>
      <c r="BF65" s="22">
        <f t="shared" si="17"/>
        <v>0</v>
      </c>
    </row>
    <row r="66" spans="1:58" x14ac:dyDescent="0.2">
      <c r="A66" s="27" t="str">
        <f t="shared" si="18"/>
        <v/>
      </c>
      <c r="B66" s="77"/>
      <c r="C66" s="77"/>
      <c r="D66" s="77"/>
      <c r="E66" s="77"/>
      <c r="F66" s="77"/>
      <c r="G66" s="77"/>
      <c r="H66" s="77"/>
      <c r="I66" s="77"/>
      <c r="J66" s="77"/>
      <c r="K66" s="77"/>
      <c r="L66" s="77"/>
      <c r="M66" s="78"/>
      <c r="N66" s="78"/>
      <c r="O66" s="79"/>
      <c r="P66" s="79"/>
      <c r="Q66" s="79"/>
      <c r="R66" s="79"/>
      <c r="S66" s="79"/>
      <c r="T66" s="79"/>
      <c r="U66" s="80" t="str">
        <f t="shared" si="13"/>
        <v/>
      </c>
      <c r="V66" s="80"/>
      <c r="W66" s="98"/>
      <c r="X66" s="98"/>
      <c r="Y66" s="99" t="str">
        <f t="shared" si="14"/>
        <v/>
      </c>
      <c r="Z66" s="99"/>
      <c r="AA66" s="99"/>
      <c r="AB66" s="77"/>
      <c r="AC66" s="77"/>
      <c r="AD66" s="77"/>
      <c r="AE66" s="77"/>
      <c r="AF66" s="77"/>
      <c r="AG66" s="77"/>
      <c r="AH66" s="77"/>
      <c r="AI66" s="77"/>
      <c r="AJ66" s="77"/>
      <c r="AK66" s="77"/>
      <c r="AL66" s="77"/>
      <c r="AM66" s="101"/>
      <c r="AN66" s="102"/>
      <c r="AO66" s="103"/>
      <c r="AP66" s="65"/>
      <c r="AQ66" s="66"/>
      <c r="AR66" s="67"/>
      <c r="AS66" s="99">
        <f t="shared" si="15"/>
        <v>0</v>
      </c>
      <c r="AT66" s="99"/>
      <c r="AU66" s="99"/>
      <c r="AV66" s="99">
        <f t="shared" si="16"/>
        <v>0</v>
      </c>
      <c r="AW66" s="99"/>
      <c r="AX66" s="99"/>
      <c r="AY66" s="80"/>
      <c r="AZ66" s="80"/>
      <c r="BA66" s="80"/>
      <c r="BB66" s="118"/>
      <c r="BE66" s="22">
        <f t="shared" si="12"/>
        <v>0</v>
      </c>
      <c r="BF66" s="22">
        <f t="shared" si="17"/>
        <v>0</v>
      </c>
    </row>
    <row r="67" spans="1:58" x14ac:dyDescent="0.2">
      <c r="A67" s="27" t="str">
        <f t="shared" si="18"/>
        <v/>
      </c>
      <c r="B67" s="77"/>
      <c r="C67" s="77"/>
      <c r="D67" s="77"/>
      <c r="E67" s="77"/>
      <c r="F67" s="77"/>
      <c r="G67" s="77"/>
      <c r="H67" s="77"/>
      <c r="I67" s="77"/>
      <c r="J67" s="77"/>
      <c r="K67" s="77"/>
      <c r="L67" s="77"/>
      <c r="M67" s="78"/>
      <c r="N67" s="78"/>
      <c r="O67" s="79"/>
      <c r="P67" s="79"/>
      <c r="Q67" s="79"/>
      <c r="R67" s="79"/>
      <c r="S67" s="79"/>
      <c r="T67" s="79"/>
      <c r="U67" s="80" t="str">
        <f t="shared" si="13"/>
        <v/>
      </c>
      <c r="V67" s="80"/>
      <c r="W67" s="98"/>
      <c r="X67" s="98"/>
      <c r="Y67" s="99" t="str">
        <f t="shared" si="14"/>
        <v/>
      </c>
      <c r="Z67" s="99"/>
      <c r="AA67" s="99"/>
      <c r="AB67" s="77"/>
      <c r="AC67" s="77"/>
      <c r="AD67" s="77"/>
      <c r="AE67" s="77"/>
      <c r="AF67" s="77"/>
      <c r="AG67" s="77"/>
      <c r="AH67" s="77"/>
      <c r="AI67" s="77"/>
      <c r="AJ67" s="77"/>
      <c r="AK67" s="77"/>
      <c r="AL67" s="77"/>
      <c r="AM67" s="101"/>
      <c r="AN67" s="102"/>
      <c r="AO67" s="103"/>
      <c r="AP67" s="65"/>
      <c r="AQ67" s="66"/>
      <c r="AR67" s="67"/>
      <c r="AS67" s="99">
        <f t="shared" si="15"/>
        <v>0</v>
      </c>
      <c r="AT67" s="99"/>
      <c r="AU67" s="99"/>
      <c r="AV67" s="99">
        <f t="shared" si="16"/>
        <v>0</v>
      </c>
      <c r="AW67" s="99"/>
      <c r="AX67" s="99"/>
      <c r="AY67" s="80"/>
      <c r="AZ67" s="80"/>
      <c r="BA67" s="80"/>
      <c r="BB67" s="118"/>
      <c r="BE67" s="22">
        <f t="shared" si="12"/>
        <v>0</v>
      </c>
      <c r="BF67" s="22">
        <f t="shared" si="17"/>
        <v>0</v>
      </c>
    </row>
    <row r="68" spans="1:58" x14ac:dyDescent="0.2">
      <c r="A68" s="27" t="str">
        <f t="shared" si="18"/>
        <v/>
      </c>
      <c r="B68" s="77"/>
      <c r="C68" s="77"/>
      <c r="D68" s="77"/>
      <c r="E68" s="77"/>
      <c r="F68" s="77"/>
      <c r="G68" s="77"/>
      <c r="H68" s="77"/>
      <c r="I68" s="77"/>
      <c r="J68" s="77"/>
      <c r="K68" s="77"/>
      <c r="L68" s="77"/>
      <c r="M68" s="78"/>
      <c r="N68" s="78"/>
      <c r="O68" s="79"/>
      <c r="P68" s="79"/>
      <c r="Q68" s="79"/>
      <c r="R68" s="79"/>
      <c r="S68" s="79"/>
      <c r="T68" s="79"/>
      <c r="U68" s="80" t="str">
        <f t="shared" si="13"/>
        <v/>
      </c>
      <c r="V68" s="80"/>
      <c r="W68" s="98"/>
      <c r="X68" s="98"/>
      <c r="Y68" s="99" t="str">
        <f t="shared" si="14"/>
        <v/>
      </c>
      <c r="Z68" s="99"/>
      <c r="AA68" s="99"/>
      <c r="AB68" s="77"/>
      <c r="AC68" s="77"/>
      <c r="AD68" s="77"/>
      <c r="AE68" s="77"/>
      <c r="AF68" s="77"/>
      <c r="AG68" s="77"/>
      <c r="AH68" s="77"/>
      <c r="AI68" s="77"/>
      <c r="AJ68" s="77"/>
      <c r="AK68" s="77"/>
      <c r="AL68" s="77"/>
      <c r="AM68" s="101"/>
      <c r="AN68" s="102"/>
      <c r="AO68" s="103"/>
      <c r="AP68" s="65"/>
      <c r="AQ68" s="66"/>
      <c r="AR68" s="67"/>
      <c r="AS68" s="99">
        <f t="shared" si="15"/>
        <v>0</v>
      </c>
      <c r="AT68" s="99"/>
      <c r="AU68" s="99"/>
      <c r="AV68" s="99">
        <f t="shared" si="16"/>
        <v>0</v>
      </c>
      <c r="AW68" s="99"/>
      <c r="AX68" s="99"/>
      <c r="AY68" s="80"/>
      <c r="AZ68" s="80"/>
      <c r="BA68" s="80"/>
      <c r="BB68" s="118"/>
      <c r="BE68" s="22">
        <f t="shared" si="12"/>
        <v>0</v>
      </c>
      <c r="BF68" s="22">
        <f t="shared" si="17"/>
        <v>0</v>
      </c>
    </row>
    <row r="69" spans="1:58" x14ac:dyDescent="0.2">
      <c r="A69" s="27" t="str">
        <f t="shared" si="18"/>
        <v/>
      </c>
      <c r="B69" s="77"/>
      <c r="C69" s="77"/>
      <c r="D69" s="77"/>
      <c r="E69" s="77"/>
      <c r="F69" s="77"/>
      <c r="G69" s="77"/>
      <c r="H69" s="77"/>
      <c r="I69" s="77"/>
      <c r="J69" s="77"/>
      <c r="K69" s="77"/>
      <c r="L69" s="77"/>
      <c r="M69" s="78"/>
      <c r="N69" s="78"/>
      <c r="O69" s="79"/>
      <c r="P69" s="79"/>
      <c r="Q69" s="79"/>
      <c r="R69" s="79"/>
      <c r="S69" s="79"/>
      <c r="T69" s="79"/>
      <c r="U69" s="80" t="str">
        <f t="shared" si="13"/>
        <v/>
      </c>
      <c r="V69" s="80"/>
      <c r="W69" s="98"/>
      <c r="X69" s="98"/>
      <c r="Y69" s="99" t="str">
        <f t="shared" si="14"/>
        <v/>
      </c>
      <c r="Z69" s="99"/>
      <c r="AA69" s="99"/>
      <c r="AB69" s="77"/>
      <c r="AC69" s="77"/>
      <c r="AD69" s="77"/>
      <c r="AE69" s="77"/>
      <c r="AF69" s="77"/>
      <c r="AG69" s="77"/>
      <c r="AH69" s="77"/>
      <c r="AI69" s="77"/>
      <c r="AJ69" s="77"/>
      <c r="AK69" s="77"/>
      <c r="AL69" s="77"/>
      <c r="AM69" s="101"/>
      <c r="AN69" s="102"/>
      <c r="AO69" s="103"/>
      <c r="AP69" s="65"/>
      <c r="AQ69" s="66"/>
      <c r="AR69" s="67"/>
      <c r="AS69" s="99">
        <f t="shared" si="15"/>
        <v>0</v>
      </c>
      <c r="AT69" s="99"/>
      <c r="AU69" s="99"/>
      <c r="AV69" s="99">
        <f t="shared" si="16"/>
        <v>0</v>
      </c>
      <c r="AW69" s="99"/>
      <c r="AX69" s="99"/>
      <c r="AY69" s="80"/>
      <c r="AZ69" s="80"/>
      <c r="BA69" s="80"/>
      <c r="BB69" s="118"/>
      <c r="BE69" s="22">
        <f t="shared" si="12"/>
        <v>0</v>
      </c>
      <c r="BF69" s="22">
        <f t="shared" si="17"/>
        <v>0</v>
      </c>
    </row>
    <row r="70" spans="1:58" x14ac:dyDescent="0.2">
      <c r="A70" s="27" t="str">
        <f t="shared" si="18"/>
        <v/>
      </c>
      <c r="B70" s="77"/>
      <c r="C70" s="77"/>
      <c r="D70" s="77"/>
      <c r="E70" s="77"/>
      <c r="F70" s="77"/>
      <c r="G70" s="77"/>
      <c r="H70" s="77"/>
      <c r="I70" s="77"/>
      <c r="J70" s="77"/>
      <c r="K70" s="77"/>
      <c r="L70" s="77"/>
      <c r="M70" s="78"/>
      <c r="N70" s="78"/>
      <c r="O70" s="79"/>
      <c r="P70" s="79"/>
      <c r="Q70" s="79"/>
      <c r="R70" s="79"/>
      <c r="S70" s="79"/>
      <c r="T70" s="79"/>
      <c r="U70" s="80" t="str">
        <f t="shared" si="13"/>
        <v/>
      </c>
      <c r="V70" s="80"/>
      <c r="W70" s="98"/>
      <c r="X70" s="98"/>
      <c r="Y70" s="99" t="str">
        <f t="shared" si="14"/>
        <v/>
      </c>
      <c r="Z70" s="99"/>
      <c r="AA70" s="99"/>
      <c r="AB70" s="77"/>
      <c r="AC70" s="77"/>
      <c r="AD70" s="77"/>
      <c r="AE70" s="77"/>
      <c r="AF70" s="77"/>
      <c r="AG70" s="77"/>
      <c r="AH70" s="77"/>
      <c r="AI70" s="77"/>
      <c r="AJ70" s="77"/>
      <c r="AK70" s="77"/>
      <c r="AL70" s="77"/>
      <c r="AM70" s="101"/>
      <c r="AN70" s="102"/>
      <c r="AO70" s="103"/>
      <c r="AP70" s="65"/>
      <c r="AQ70" s="66"/>
      <c r="AR70" s="67"/>
      <c r="AS70" s="99">
        <f t="shared" si="15"/>
        <v>0</v>
      </c>
      <c r="AT70" s="99"/>
      <c r="AU70" s="99"/>
      <c r="AV70" s="99">
        <f t="shared" si="16"/>
        <v>0</v>
      </c>
      <c r="AW70" s="99"/>
      <c r="AX70" s="99"/>
      <c r="AY70" s="80"/>
      <c r="AZ70" s="80"/>
      <c r="BA70" s="80"/>
      <c r="BB70" s="118"/>
      <c r="BE70" s="22">
        <f t="shared" si="12"/>
        <v>0</v>
      </c>
      <c r="BF70" s="22">
        <f t="shared" si="17"/>
        <v>0</v>
      </c>
    </row>
    <row r="71" spans="1:58" x14ac:dyDescent="0.2">
      <c r="A71" s="27" t="str">
        <f t="shared" si="18"/>
        <v/>
      </c>
      <c r="B71" s="77"/>
      <c r="C71" s="77"/>
      <c r="D71" s="77"/>
      <c r="E71" s="77"/>
      <c r="F71" s="77"/>
      <c r="G71" s="77"/>
      <c r="H71" s="77"/>
      <c r="I71" s="77"/>
      <c r="J71" s="77"/>
      <c r="K71" s="77"/>
      <c r="L71" s="77"/>
      <c r="M71" s="78"/>
      <c r="N71" s="78"/>
      <c r="O71" s="79"/>
      <c r="P71" s="79"/>
      <c r="Q71" s="79"/>
      <c r="R71" s="79"/>
      <c r="S71" s="79"/>
      <c r="T71" s="79"/>
      <c r="U71" s="80" t="str">
        <f t="shared" si="13"/>
        <v/>
      </c>
      <c r="V71" s="80"/>
      <c r="W71" s="98"/>
      <c r="X71" s="98"/>
      <c r="Y71" s="99" t="str">
        <f t="shared" si="14"/>
        <v/>
      </c>
      <c r="Z71" s="99"/>
      <c r="AA71" s="99"/>
      <c r="AB71" s="77"/>
      <c r="AC71" s="77"/>
      <c r="AD71" s="77"/>
      <c r="AE71" s="77"/>
      <c r="AF71" s="77"/>
      <c r="AG71" s="77"/>
      <c r="AH71" s="77"/>
      <c r="AI71" s="77"/>
      <c r="AJ71" s="77"/>
      <c r="AK71" s="77"/>
      <c r="AL71" s="77"/>
      <c r="AM71" s="101"/>
      <c r="AN71" s="102"/>
      <c r="AO71" s="103"/>
      <c r="AP71" s="65"/>
      <c r="AQ71" s="66"/>
      <c r="AR71" s="67"/>
      <c r="AS71" s="99">
        <f t="shared" si="15"/>
        <v>0</v>
      </c>
      <c r="AT71" s="99"/>
      <c r="AU71" s="99"/>
      <c r="AV71" s="99">
        <f t="shared" si="16"/>
        <v>0</v>
      </c>
      <c r="AW71" s="99"/>
      <c r="AX71" s="99"/>
      <c r="AY71" s="80"/>
      <c r="AZ71" s="80"/>
      <c r="BA71" s="80"/>
      <c r="BB71" s="118"/>
      <c r="BE71" s="22">
        <f t="shared" si="12"/>
        <v>0</v>
      </c>
      <c r="BF71" s="22">
        <f t="shared" si="17"/>
        <v>0</v>
      </c>
    </row>
    <row r="72" spans="1:58" x14ac:dyDescent="0.2">
      <c r="A72" s="27" t="str">
        <f t="shared" si="18"/>
        <v/>
      </c>
      <c r="B72" s="77"/>
      <c r="C72" s="77"/>
      <c r="D72" s="77"/>
      <c r="E72" s="77"/>
      <c r="F72" s="77"/>
      <c r="G72" s="77"/>
      <c r="H72" s="77"/>
      <c r="I72" s="77"/>
      <c r="J72" s="77"/>
      <c r="K72" s="77"/>
      <c r="L72" s="77"/>
      <c r="M72" s="78"/>
      <c r="N72" s="78"/>
      <c r="O72" s="79"/>
      <c r="P72" s="79"/>
      <c r="Q72" s="79"/>
      <c r="R72" s="79"/>
      <c r="S72" s="79"/>
      <c r="T72" s="79"/>
      <c r="U72" s="80" t="str">
        <f t="shared" si="13"/>
        <v/>
      </c>
      <c r="V72" s="80"/>
      <c r="W72" s="98"/>
      <c r="X72" s="98"/>
      <c r="Y72" s="99" t="str">
        <f t="shared" si="14"/>
        <v/>
      </c>
      <c r="Z72" s="99"/>
      <c r="AA72" s="99"/>
      <c r="AB72" s="77"/>
      <c r="AC72" s="77"/>
      <c r="AD72" s="77"/>
      <c r="AE72" s="77"/>
      <c r="AF72" s="77"/>
      <c r="AG72" s="77"/>
      <c r="AH72" s="77"/>
      <c r="AI72" s="77"/>
      <c r="AJ72" s="77"/>
      <c r="AK72" s="77"/>
      <c r="AL72" s="77"/>
      <c r="AM72" s="101"/>
      <c r="AN72" s="102"/>
      <c r="AO72" s="103"/>
      <c r="AP72" s="65"/>
      <c r="AQ72" s="66"/>
      <c r="AR72" s="67"/>
      <c r="AS72" s="99">
        <f t="shared" si="15"/>
        <v>0</v>
      </c>
      <c r="AT72" s="99"/>
      <c r="AU72" s="99"/>
      <c r="AV72" s="99">
        <f t="shared" si="16"/>
        <v>0</v>
      </c>
      <c r="AW72" s="99"/>
      <c r="AX72" s="99"/>
      <c r="AY72" s="80"/>
      <c r="AZ72" s="80"/>
      <c r="BA72" s="80"/>
      <c r="BB72" s="118"/>
      <c r="BE72" s="22">
        <f t="shared" si="12"/>
        <v>0</v>
      </c>
      <c r="BF72" s="22">
        <f t="shared" si="17"/>
        <v>0</v>
      </c>
    </row>
    <row r="73" spans="1:58" x14ac:dyDescent="0.2">
      <c r="A73" s="27" t="str">
        <f t="shared" si="18"/>
        <v/>
      </c>
      <c r="B73" s="77"/>
      <c r="C73" s="77"/>
      <c r="D73" s="77"/>
      <c r="E73" s="77"/>
      <c r="F73" s="77"/>
      <c r="G73" s="77"/>
      <c r="H73" s="77"/>
      <c r="I73" s="77"/>
      <c r="J73" s="77"/>
      <c r="K73" s="77"/>
      <c r="L73" s="77"/>
      <c r="M73" s="78"/>
      <c r="N73" s="78"/>
      <c r="O73" s="79"/>
      <c r="P73" s="79"/>
      <c r="Q73" s="79"/>
      <c r="R73" s="79"/>
      <c r="S73" s="79"/>
      <c r="T73" s="79"/>
      <c r="U73" s="80" t="str">
        <f t="shared" si="13"/>
        <v/>
      </c>
      <c r="V73" s="80"/>
      <c r="W73" s="98"/>
      <c r="X73" s="98"/>
      <c r="Y73" s="99" t="str">
        <f t="shared" si="14"/>
        <v/>
      </c>
      <c r="Z73" s="99"/>
      <c r="AA73" s="99"/>
      <c r="AB73" s="77"/>
      <c r="AC73" s="77"/>
      <c r="AD73" s="77"/>
      <c r="AE73" s="77"/>
      <c r="AF73" s="77"/>
      <c r="AG73" s="77"/>
      <c r="AH73" s="77"/>
      <c r="AI73" s="77"/>
      <c r="AJ73" s="77"/>
      <c r="AK73" s="77"/>
      <c r="AL73" s="77"/>
      <c r="AM73" s="101"/>
      <c r="AN73" s="102"/>
      <c r="AO73" s="103"/>
      <c r="AP73" s="65"/>
      <c r="AQ73" s="66"/>
      <c r="AR73" s="67"/>
      <c r="AS73" s="99">
        <f t="shared" si="15"/>
        <v>0</v>
      </c>
      <c r="AT73" s="99"/>
      <c r="AU73" s="99"/>
      <c r="AV73" s="99">
        <f t="shared" si="16"/>
        <v>0</v>
      </c>
      <c r="AW73" s="99"/>
      <c r="AX73" s="99"/>
      <c r="AY73" s="80"/>
      <c r="AZ73" s="80"/>
      <c r="BA73" s="80"/>
      <c r="BB73" s="118"/>
      <c r="BE73" s="22">
        <f t="shared" si="12"/>
        <v>0</v>
      </c>
      <c r="BF73" s="22">
        <f t="shared" si="17"/>
        <v>0</v>
      </c>
    </row>
    <row r="74" spans="1:58" x14ac:dyDescent="0.2">
      <c r="A74" s="27" t="str">
        <f t="shared" si="18"/>
        <v/>
      </c>
      <c r="B74" s="77"/>
      <c r="C74" s="77"/>
      <c r="D74" s="77"/>
      <c r="E74" s="77"/>
      <c r="F74" s="77"/>
      <c r="G74" s="77"/>
      <c r="H74" s="77"/>
      <c r="I74" s="77"/>
      <c r="J74" s="77"/>
      <c r="K74" s="77"/>
      <c r="L74" s="77"/>
      <c r="M74" s="78"/>
      <c r="N74" s="78"/>
      <c r="O74" s="79"/>
      <c r="P74" s="79"/>
      <c r="Q74" s="79"/>
      <c r="R74" s="79"/>
      <c r="S74" s="79"/>
      <c r="T74" s="79"/>
      <c r="U74" s="80" t="str">
        <f t="shared" si="13"/>
        <v/>
      </c>
      <c r="V74" s="80"/>
      <c r="W74" s="98"/>
      <c r="X74" s="98"/>
      <c r="Y74" s="99" t="str">
        <f t="shared" si="14"/>
        <v/>
      </c>
      <c r="Z74" s="99"/>
      <c r="AA74" s="99"/>
      <c r="AB74" s="77"/>
      <c r="AC74" s="77"/>
      <c r="AD74" s="77"/>
      <c r="AE74" s="77"/>
      <c r="AF74" s="77"/>
      <c r="AG74" s="77"/>
      <c r="AH74" s="77"/>
      <c r="AI74" s="77"/>
      <c r="AJ74" s="77"/>
      <c r="AK74" s="77"/>
      <c r="AL74" s="77"/>
      <c r="AM74" s="101"/>
      <c r="AN74" s="102"/>
      <c r="AO74" s="103"/>
      <c r="AP74" s="65"/>
      <c r="AQ74" s="66"/>
      <c r="AR74" s="67"/>
      <c r="AS74" s="99">
        <f t="shared" si="15"/>
        <v>0</v>
      </c>
      <c r="AT74" s="99"/>
      <c r="AU74" s="99"/>
      <c r="AV74" s="99">
        <f t="shared" si="16"/>
        <v>0</v>
      </c>
      <c r="AW74" s="99"/>
      <c r="AX74" s="99"/>
      <c r="AY74" s="80"/>
      <c r="AZ74" s="80"/>
      <c r="BA74" s="80"/>
      <c r="BB74" s="118"/>
      <c r="BE74" s="22">
        <f t="shared" si="12"/>
        <v>0</v>
      </c>
      <c r="BF74" s="22">
        <f t="shared" si="17"/>
        <v>0</v>
      </c>
    </row>
    <row r="75" spans="1:58" x14ac:dyDescent="0.2">
      <c r="A75" s="27" t="str">
        <f t="shared" si="18"/>
        <v/>
      </c>
      <c r="B75" s="77"/>
      <c r="C75" s="77"/>
      <c r="D75" s="77"/>
      <c r="E75" s="77"/>
      <c r="F75" s="77"/>
      <c r="G75" s="77"/>
      <c r="H75" s="77"/>
      <c r="I75" s="77"/>
      <c r="J75" s="77"/>
      <c r="K75" s="77"/>
      <c r="L75" s="77"/>
      <c r="M75" s="78"/>
      <c r="N75" s="78"/>
      <c r="O75" s="79"/>
      <c r="P75" s="79"/>
      <c r="Q75" s="79"/>
      <c r="R75" s="79"/>
      <c r="S75" s="79"/>
      <c r="T75" s="79"/>
      <c r="U75" s="80" t="str">
        <f t="shared" si="13"/>
        <v/>
      </c>
      <c r="V75" s="80"/>
      <c r="W75" s="98"/>
      <c r="X75" s="98"/>
      <c r="Y75" s="99" t="str">
        <f t="shared" si="14"/>
        <v/>
      </c>
      <c r="Z75" s="99"/>
      <c r="AA75" s="99"/>
      <c r="AB75" s="77"/>
      <c r="AC75" s="77"/>
      <c r="AD75" s="77"/>
      <c r="AE75" s="77"/>
      <c r="AF75" s="77"/>
      <c r="AG75" s="77"/>
      <c r="AH75" s="77"/>
      <c r="AI75" s="77"/>
      <c r="AJ75" s="77"/>
      <c r="AK75" s="77"/>
      <c r="AL75" s="77"/>
      <c r="AM75" s="101"/>
      <c r="AN75" s="102"/>
      <c r="AO75" s="103"/>
      <c r="AP75" s="65"/>
      <c r="AQ75" s="66"/>
      <c r="AR75" s="67"/>
      <c r="AS75" s="99">
        <f t="shared" si="15"/>
        <v>0</v>
      </c>
      <c r="AT75" s="99"/>
      <c r="AU75" s="99"/>
      <c r="AV75" s="99">
        <f t="shared" si="16"/>
        <v>0</v>
      </c>
      <c r="AW75" s="99"/>
      <c r="AX75" s="99"/>
      <c r="AY75" s="80"/>
      <c r="AZ75" s="80"/>
      <c r="BA75" s="80"/>
      <c r="BB75" s="118"/>
      <c r="BE75" s="22">
        <f t="shared" si="12"/>
        <v>0</v>
      </c>
      <c r="BF75" s="22">
        <f t="shared" si="17"/>
        <v>0</v>
      </c>
    </row>
    <row r="76" spans="1:58" x14ac:dyDescent="0.2">
      <c r="A76" s="27" t="str">
        <f t="shared" si="18"/>
        <v/>
      </c>
      <c r="B76" s="77"/>
      <c r="C76" s="77"/>
      <c r="D76" s="77"/>
      <c r="E76" s="77"/>
      <c r="F76" s="77"/>
      <c r="G76" s="77"/>
      <c r="H76" s="77"/>
      <c r="I76" s="77"/>
      <c r="J76" s="77"/>
      <c r="K76" s="77"/>
      <c r="L76" s="77"/>
      <c r="M76" s="78"/>
      <c r="N76" s="78"/>
      <c r="O76" s="79"/>
      <c r="P76" s="79"/>
      <c r="Q76" s="79"/>
      <c r="R76" s="79"/>
      <c r="S76" s="79"/>
      <c r="T76" s="79"/>
      <c r="U76" s="80" t="str">
        <f t="shared" si="13"/>
        <v/>
      </c>
      <c r="V76" s="80"/>
      <c r="W76" s="98"/>
      <c r="X76" s="98"/>
      <c r="Y76" s="99" t="str">
        <f t="shared" si="14"/>
        <v/>
      </c>
      <c r="Z76" s="99"/>
      <c r="AA76" s="99"/>
      <c r="AB76" s="77"/>
      <c r="AC76" s="77"/>
      <c r="AD76" s="77"/>
      <c r="AE76" s="77"/>
      <c r="AF76" s="77"/>
      <c r="AG76" s="77"/>
      <c r="AH76" s="77"/>
      <c r="AI76" s="77"/>
      <c r="AJ76" s="77"/>
      <c r="AK76" s="77"/>
      <c r="AL76" s="77"/>
      <c r="AM76" s="101"/>
      <c r="AN76" s="102"/>
      <c r="AO76" s="103"/>
      <c r="AP76" s="65"/>
      <c r="AQ76" s="66"/>
      <c r="AR76" s="67"/>
      <c r="AS76" s="99">
        <f t="shared" si="15"/>
        <v>0</v>
      </c>
      <c r="AT76" s="99"/>
      <c r="AU76" s="99"/>
      <c r="AV76" s="99">
        <f t="shared" si="16"/>
        <v>0</v>
      </c>
      <c r="AW76" s="99"/>
      <c r="AX76" s="99"/>
      <c r="AY76" s="80"/>
      <c r="AZ76" s="80"/>
      <c r="BA76" s="80"/>
      <c r="BB76" s="118"/>
      <c r="BE76" s="22">
        <f t="shared" si="12"/>
        <v>0</v>
      </c>
      <c r="BF76" s="22">
        <f t="shared" si="17"/>
        <v>0</v>
      </c>
    </row>
    <row r="77" spans="1:58" ht="12.75" customHeight="1" x14ac:dyDescent="0.2">
      <c r="A77" s="123" t="s">
        <v>58</v>
      </c>
      <c r="B77" s="124"/>
      <c r="C77" s="124"/>
      <c r="D77" s="124"/>
      <c r="E77" s="124"/>
      <c r="F77" s="124"/>
      <c r="G77" s="124"/>
      <c r="H77" s="124"/>
      <c r="I77" s="124"/>
      <c r="J77" s="124"/>
      <c r="K77" s="124"/>
      <c r="L77" s="124"/>
      <c r="M77" s="124"/>
      <c r="N77" s="124"/>
      <c r="O77" s="124"/>
      <c r="P77" s="124"/>
      <c r="Q77" s="124"/>
      <c r="R77" s="124"/>
      <c r="S77" s="124"/>
      <c r="T77" s="124"/>
      <c r="U77" s="124"/>
      <c r="V77" s="124"/>
      <c r="W77" s="124"/>
      <c r="X77" s="125"/>
      <c r="Y77" s="68">
        <f>SUM(Y52:AA76)+Y32</f>
        <v>0</v>
      </c>
      <c r="Z77" s="68"/>
      <c r="AA77" s="68"/>
      <c r="AB77" s="126"/>
      <c r="AC77" s="126"/>
      <c r="AD77" s="126"/>
      <c r="AE77" s="126"/>
      <c r="AF77" s="126"/>
      <c r="AG77" s="126"/>
      <c r="AH77" s="126"/>
      <c r="AI77" s="126"/>
      <c r="AJ77" s="126"/>
      <c r="AK77" s="126"/>
      <c r="AL77" s="126"/>
      <c r="AM77" s="68">
        <f>SUM(AM52:AO76)+AM32</f>
        <v>0</v>
      </c>
      <c r="AN77" s="68"/>
      <c r="AO77" s="68"/>
      <c r="AP77" s="68">
        <f t="shared" ref="AP77" si="19">SUM(AP52:AR76)+AP32</f>
        <v>0</v>
      </c>
      <c r="AQ77" s="68"/>
      <c r="AR77" s="68"/>
      <c r="AS77" s="68">
        <f t="shared" ref="AS77" si="20">SUM(AS52:AU76)+AS32</f>
        <v>0</v>
      </c>
      <c r="AT77" s="68"/>
      <c r="AU77" s="68"/>
      <c r="AV77" s="68">
        <f>SUM(AV52:AX76)+AV32</f>
        <v>0</v>
      </c>
      <c r="AW77" s="68"/>
      <c r="AX77" s="68"/>
      <c r="AY77" s="127"/>
      <c r="AZ77" s="127"/>
      <c r="BA77" s="127"/>
      <c r="BB77" s="128"/>
    </row>
    <row r="78" spans="1:58" x14ac:dyDescent="0.2">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row>
    <row r="79" spans="1:58" x14ac:dyDescent="0.2">
      <c r="A79" s="91" t="str">
        <f>A34</f>
        <v>…………………………………………………………………………………………………</v>
      </c>
      <c r="B79" s="91"/>
      <c r="C79" s="91"/>
      <c r="D79" s="91"/>
      <c r="E79" s="91"/>
      <c r="F79" s="91"/>
      <c r="G79" s="91"/>
      <c r="H79" s="91"/>
      <c r="I79" s="91"/>
      <c r="J79" s="91"/>
      <c r="K79" s="91"/>
      <c r="L79" s="91"/>
      <c r="M79" s="91"/>
      <c r="N79" s="91"/>
      <c r="O79" s="91"/>
      <c r="P79" s="91"/>
      <c r="Q79" s="91"/>
      <c r="R79" s="91"/>
      <c r="S79" s="87" t="s">
        <v>60</v>
      </c>
      <c r="T79" s="87"/>
      <c r="U79" s="87"/>
      <c r="V79" s="87"/>
      <c r="W79" s="87"/>
      <c r="X79" s="87"/>
      <c r="Y79" s="87"/>
      <c r="Z79" s="87"/>
      <c r="AA79" s="87"/>
      <c r="AB79" s="87">
        <f>AB34</f>
        <v>0</v>
      </c>
      <c r="AC79" s="87"/>
      <c r="AD79" s="87" t="s">
        <v>61</v>
      </c>
      <c r="AE79" s="87"/>
      <c r="AF79" s="87"/>
      <c r="AG79" s="87"/>
      <c r="AH79" s="87"/>
      <c r="AI79" s="87"/>
      <c r="AJ79" s="87"/>
      <c r="AK79" s="87"/>
      <c r="AL79" s="87"/>
      <c r="AM79" s="87" t="str">
        <f ca="1">AM34</f>
        <v>##</v>
      </c>
      <c r="AN79" s="87"/>
      <c r="AO79" s="87"/>
      <c r="AP79" s="87"/>
      <c r="AQ79" s="87"/>
      <c r="AR79" s="87"/>
      <c r="AS79" s="87"/>
      <c r="AT79" s="87"/>
      <c r="AU79" s="87"/>
      <c r="AV79" s="87"/>
      <c r="AW79" s="87"/>
      <c r="AX79" s="87"/>
      <c r="AY79" s="87"/>
      <c r="AZ79" s="87"/>
      <c r="BA79" s="29" t="s">
        <v>101</v>
      </c>
    </row>
    <row r="81" spans="1:58" x14ac:dyDescent="0.2">
      <c r="A81" s="28"/>
      <c r="B81" s="28" t="s">
        <v>111</v>
      </c>
      <c r="Q81" s="86" t="s">
        <v>103</v>
      </c>
      <c r="R81" s="86"/>
      <c r="S81" s="86"/>
      <c r="AI81" s="86" t="s">
        <v>110</v>
      </c>
      <c r="AJ81" s="86"/>
      <c r="AK81" s="86"/>
      <c r="AL81" s="86"/>
      <c r="BC81" s="28"/>
      <c r="BD81" s="28"/>
      <c r="BE81" s="28"/>
      <c r="BF81" s="28"/>
    </row>
    <row r="82" spans="1:58" x14ac:dyDescent="0.2">
      <c r="A82" s="28"/>
      <c r="Q82" s="86" t="s">
        <v>104</v>
      </c>
      <c r="R82" s="86"/>
      <c r="S82" s="86"/>
      <c r="AI82" s="30"/>
      <c r="AJ82" s="30"/>
      <c r="AK82" s="30"/>
      <c r="BC82" s="28"/>
      <c r="BD82" s="28"/>
      <c r="BE82" s="28"/>
      <c r="BF82" s="28"/>
    </row>
    <row r="83" spans="1:58" x14ac:dyDescent="0.2">
      <c r="A83" s="28"/>
      <c r="B83" s="86" t="s">
        <v>112</v>
      </c>
      <c r="C83" s="86"/>
      <c r="D83" s="86"/>
      <c r="E83" s="82" t="str">
        <f>IF(E38="","",E38)</f>
        <v/>
      </c>
      <c r="F83" s="82"/>
      <c r="G83" s="82"/>
      <c r="H83" s="82"/>
      <c r="I83" s="82"/>
      <c r="J83" s="82"/>
      <c r="K83" s="82"/>
      <c r="L83" s="82"/>
      <c r="M83" s="82"/>
      <c r="N83" s="82"/>
      <c r="Q83" s="117" t="str">
        <f>Q38</f>
        <v>…./…./20….</v>
      </c>
      <c r="R83" s="117"/>
      <c r="S83" s="117"/>
      <c r="AI83" s="117" t="str">
        <f>AI38</f>
        <v>…./…./20….</v>
      </c>
      <c r="AJ83" s="117"/>
      <c r="AK83" s="117"/>
      <c r="BC83" s="28"/>
      <c r="BD83" s="28"/>
      <c r="BE83" s="28"/>
      <c r="BF83" s="28"/>
    </row>
    <row r="84" spans="1:58" x14ac:dyDescent="0.2">
      <c r="A84" s="28"/>
      <c r="E84" s="32"/>
      <c r="F84" s="32"/>
      <c r="G84" s="32"/>
      <c r="H84" s="32"/>
      <c r="I84" s="32"/>
      <c r="J84" s="32"/>
      <c r="K84" s="32"/>
      <c r="L84" s="32"/>
      <c r="M84" s="32"/>
      <c r="N84" s="32"/>
      <c r="BC84" s="28"/>
      <c r="BD84" s="28"/>
      <c r="BE84" s="28"/>
      <c r="BF84" s="28"/>
    </row>
    <row r="85" spans="1:58" x14ac:dyDescent="0.2">
      <c r="A85" s="28"/>
      <c r="B85" s="86" t="s">
        <v>113</v>
      </c>
      <c r="C85" s="86"/>
      <c r="D85" s="86"/>
      <c r="E85" s="82" t="str">
        <f>IF(E40="","",E40)</f>
        <v/>
      </c>
      <c r="F85" s="82"/>
      <c r="G85" s="82"/>
      <c r="H85" s="82"/>
      <c r="I85" s="82"/>
      <c r="J85" s="82"/>
      <c r="K85" s="82"/>
      <c r="L85" s="82"/>
      <c r="M85" s="82"/>
      <c r="N85" s="82"/>
      <c r="Q85" s="31" t="s">
        <v>107</v>
      </c>
      <c r="R85" s="31"/>
      <c r="S85" s="31"/>
      <c r="T85" s="28" t="s">
        <v>109</v>
      </c>
      <c r="U85" s="82" t="str">
        <f>IF(U40="","",U40)</f>
        <v/>
      </c>
      <c r="V85" s="82"/>
      <c r="W85" s="82"/>
      <c r="X85" s="82"/>
      <c r="Y85" s="82"/>
      <c r="Z85" s="82"/>
      <c r="AA85" s="82"/>
      <c r="AB85" s="82"/>
      <c r="AC85" s="82"/>
      <c r="AD85" s="82"/>
      <c r="AE85" s="82"/>
      <c r="AF85" s="82"/>
      <c r="AG85" s="82"/>
      <c r="AI85" s="31" t="s">
        <v>107</v>
      </c>
      <c r="AJ85" s="31"/>
      <c r="AK85" s="31"/>
      <c r="AL85" s="28" t="s">
        <v>109</v>
      </c>
      <c r="AM85" s="82" t="str">
        <f>IF(AM40="","",AM40)</f>
        <v/>
      </c>
      <c r="AN85" s="82"/>
      <c r="AO85" s="82"/>
      <c r="AP85" s="82"/>
      <c r="AQ85" s="82"/>
      <c r="AR85" s="82"/>
      <c r="AS85" s="82"/>
      <c r="AT85" s="82"/>
      <c r="AU85" s="82"/>
      <c r="AV85" s="82"/>
      <c r="AW85" s="82"/>
      <c r="AX85" s="82"/>
      <c r="AY85" s="82"/>
      <c r="AZ85" s="82"/>
      <c r="BA85" s="82"/>
      <c r="BB85" s="82"/>
      <c r="BC85" s="28"/>
      <c r="BD85" s="28"/>
      <c r="BE85" s="28"/>
      <c r="BF85" s="28"/>
    </row>
    <row r="86" spans="1:58" x14ac:dyDescent="0.2">
      <c r="A86" s="28"/>
      <c r="E86" s="32"/>
      <c r="F86" s="32"/>
      <c r="G86" s="32"/>
      <c r="H86" s="32"/>
      <c r="I86" s="32"/>
      <c r="J86" s="32"/>
      <c r="K86" s="32"/>
      <c r="L86" s="32"/>
      <c r="M86" s="32"/>
      <c r="N86" s="32"/>
      <c r="Q86" s="31" t="s">
        <v>105</v>
      </c>
      <c r="R86" s="31"/>
      <c r="S86" s="31"/>
      <c r="T86" s="28" t="s">
        <v>109</v>
      </c>
      <c r="U86" s="82" t="str">
        <f>IF(U41="","",U41)</f>
        <v/>
      </c>
      <c r="V86" s="82"/>
      <c r="W86" s="82"/>
      <c r="X86" s="82"/>
      <c r="Y86" s="82"/>
      <c r="Z86" s="82"/>
      <c r="AA86" s="82"/>
      <c r="AB86" s="82"/>
      <c r="AC86" s="82"/>
      <c r="AD86" s="82"/>
      <c r="AE86" s="82"/>
      <c r="AF86" s="82"/>
      <c r="AG86" s="82"/>
      <c r="AI86" s="31" t="s">
        <v>105</v>
      </c>
      <c r="AJ86" s="31"/>
      <c r="AK86" s="31"/>
      <c r="AL86" s="28" t="s">
        <v>109</v>
      </c>
      <c r="AM86" s="82" t="str">
        <f>IF(AM41="","",AM41)</f>
        <v/>
      </c>
      <c r="AN86" s="82"/>
      <c r="AO86" s="82"/>
      <c r="AP86" s="82"/>
      <c r="AQ86" s="82"/>
      <c r="AR86" s="82"/>
      <c r="AS86" s="82"/>
      <c r="AT86" s="82"/>
      <c r="AU86" s="82"/>
      <c r="AV86" s="82"/>
      <c r="AW86" s="82"/>
      <c r="AX86" s="82"/>
      <c r="AY86" s="82"/>
      <c r="AZ86" s="82"/>
      <c r="BA86" s="82"/>
      <c r="BB86" s="82"/>
      <c r="BC86" s="28"/>
      <c r="BD86" s="28"/>
      <c r="BE86" s="28"/>
      <c r="BF86" s="28"/>
    </row>
    <row r="87" spans="1:58" x14ac:dyDescent="0.2">
      <c r="A87" s="28"/>
      <c r="B87" s="86" t="s">
        <v>114</v>
      </c>
      <c r="C87" s="86"/>
      <c r="D87" s="86"/>
      <c r="E87" s="83" t="str">
        <f>IF(E42="","",E42)</f>
        <v/>
      </c>
      <c r="F87" s="83"/>
      <c r="G87" s="83"/>
      <c r="H87" s="83"/>
      <c r="I87" s="83"/>
      <c r="J87" s="83"/>
      <c r="K87" s="83"/>
      <c r="L87" s="83"/>
      <c r="M87" s="83"/>
      <c r="N87" s="83"/>
      <c r="Q87" s="31" t="s">
        <v>106</v>
      </c>
      <c r="R87" s="31"/>
      <c r="S87" s="31"/>
      <c r="T87" s="28" t="s">
        <v>109</v>
      </c>
      <c r="U87" s="87"/>
      <c r="V87" s="87"/>
      <c r="W87" s="87"/>
      <c r="X87" s="87"/>
      <c r="Y87" s="87"/>
      <c r="Z87" s="87"/>
      <c r="AA87" s="87"/>
      <c r="AB87" s="87"/>
      <c r="AC87" s="87"/>
      <c r="AD87" s="87"/>
      <c r="AE87" s="87"/>
      <c r="AF87" s="87"/>
      <c r="AG87" s="87"/>
      <c r="AI87" s="31" t="s">
        <v>106</v>
      </c>
      <c r="AJ87" s="31"/>
      <c r="AK87" s="31"/>
      <c r="AL87" s="28" t="s">
        <v>109</v>
      </c>
      <c r="AM87" s="87"/>
      <c r="AN87" s="87"/>
      <c r="AO87" s="87"/>
      <c r="AP87" s="87"/>
      <c r="AQ87" s="87"/>
      <c r="AR87" s="87"/>
      <c r="AS87" s="87"/>
      <c r="AT87" s="87"/>
      <c r="AU87" s="87"/>
      <c r="AV87" s="87"/>
      <c r="AW87" s="87"/>
      <c r="AX87" s="87"/>
      <c r="AY87" s="87"/>
      <c r="AZ87" s="87"/>
      <c r="BA87" s="87"/>
      <c r="BB87" s="87"/>
      <c r="BC87" s="28"/>
      <c r="BD87" s="28"/>
      <c r="BE87" s="28"/>
      <c r="BF87" s="28"/>
    </row>
    <row r="88" spans="1:58" x14ac:dyDescent="0.2">
      <c r="A88" s="28"/>
      <c r="B88" s="62"/>
      <c r="C88" s="62"/>
      <c r="D88" s="62"/>
      <c r="E88" s="60"/>
      <c r="F88" s="60"/>
      <c r="G88" s="60"/>
      <c r="H88" s="60"/>
      <c r="I88" s="60"/>
      <c r="J88" s="60"/>
      <c r="K88" s="60"/>
      <c r="L88" s="60"/>
      <c r="M88" s="60"/>
      <c r="N88" s="60"/>
      <c r="Q88" s="62"/>
      <c r="R88" s="62"/>
      <c r="S88" s="62"/>
      <c r="U88" s="63"/>
      <c r="V88" s="63"/>
      <c r="W88" s="63"/>
      <c r="X88" s="63"/>
      <c r="Y88" s="63"/>
      <c r="Z88" s="63"/>
      <c r="AA88" s="63"/>
      <c r="AB88" s="63"/>
      <c r="AC88" s="63"/>
      <c r="AD88" s="63"/>
      <c r="AE88" s="63"/>
      <c r="AF88" s="63"/>
      <c r="AG88" s="63"/>
      <c r="AI88" s="62"/>
      <c r="AJ88" s="62"/>
      <c r="AK88" s="62"/>
      <c r="AM88" s="63"/>
      <c r="AN88" s="63"/>
      <c r="AO88" s="63"/>
      <c r="AP88" s="63"/>
      <c r="AQ88" s="63"/>
      <c r="AR88" s="63"/>
      <c r="AS88" s="63"/>
      <c r="AT88" s="63"/>
      <c r="AU88" s="63"/>
      <c r="AV88" s="63"/>
      <c r="AW88" s="63"/>
      <c r="AX88" s="63"/>
      <c r="AY88" s="63"/>
      <c r="AZ88" s="63"/>
      <c r="BA88" s="63"/>
      <c r="BB88" s="63"/>
      <c r="BC88" s="28"/>
      <c r="BD88" s="28"/>
      <c r="BE88" s="28"/>
      <c r="BF88" s="28"/>
    </row>
    <row r="89" spans="1:58" x14ac:dyDescent="0.2">
      <c r="A89" s="28"/>
      <c r="Q89" s="31"/>
      <c r="R89" s="31"/>
      <c r="S89" s="31"/>
      <c r="U89" s="30"/>
      <c r="V89" s="30"/>
      <c r="W89" s="30"/>
      <c r="X89" s="30"/>
      <c r="Y89" s="30"/>
      <c r="Z89" s="30"/>
      <c r="AA89" s="30"/>
      <c r="AB89" s="30"/>
      <c r="AC89" s="30"/>
      <c r="AD89" s="30"/>
      <c r="AE89" s="30"/>
      <c r="AF89" s="30"/>
      <c r="AG89" s="30"/>
      <c r="AI89" s="31"/>
      <c r="AJ89" s="31"/>
      <c r="AK89" s="31"/>
      <c r="AM89" s="30"/>
      <c r="AN89" s="30"/>
      <c r="AO89" s="30"/>
      <c r="AP89" s="63"/>
      <c r="AQ89" s="63"/>
      <c r="AR89" s="63"/>
      <c r="AS89" s="30"/>
      <c r="AT89" s="30"/>
      <c r="AU89" s="30"/>
      <c r="AV89" s="30"/>
      <c r="AW89" s="30"/>
      <c r="AX89" s="30"/>
      <c r="AY89" s="30"/>
      <c r="AZ89" s="30"/>
      <c r="BA89" s="30"/>
      <c r="BB89" s="30"/>
      <c r="BC89" s="28"/>
      <c r="BD89" s="28"/>
      <c r="BE89" s="28"/>
      <c r="BF89" s="28"/>
    </row>
    <row r="90" spans="1:58" x14ac:dyDescent="0.2">
      <c r="A90" s="87" t="s">
        <v>102</v>
      </c>
      <c r="B90" s="87"/>
      <c r="C90" s="87"/>
      <c r="D90" s="87"/>
      <c r="E90" s="87"/>
      <c r="F90" s="87"/>
      <c r="G90" s="87"/>
      <c r="H90" s="87"/>
      <c r="I90" s="87"/>
      <c r="J90" s="87"/>
      <c r="K90" s="87"/>
      <c r="L90" s="87"/>
      <c r="M90" s="87"/>
      <c r="N90" s="87"/>
      <c r="O90" s="87"/>
      <c r="P90" s="87"/>
      <c r="Q90" s="87"/>
      <c r="R90" s="87"/>
    </row>
    <row r="91" spans="1:58" ht="12.75" customHeight="1" x14ac:dyDescent="0.2">
      <c r="A91" s="88" t="s">
        <v>0</v>
      </c>
      <c r="B91" s="89"/>
      <c r="C91" s="89"/>
      <c r="D91" s="89"/>
      <c r="E91" s="89"/>
      <c r="F91" s="89"/>
      <c r="G91" s="89"/>
      <c r="H91" s="89"/>
      <c r="I91" s="89"/>
      <c r="J91" s="89"/>
      <c r="K91" s="89"/>
      <c r="L91" s="90"/>
      <c r="M91" s="69" t="s">
        <v>57</v>
      </c>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1"/>
      <c r="AS91" s="104" t="s">
        <v>33</v>
      </c>
      <c r="AT91" s="105"/>
      <c r="AU91" s="105"/>
      <c r="AV91" s="21"/>
      <c r="AW91" s="119" t="s">
        <v>31</v>
      </c>
      <c r="AX91" s="119"/>
      <c r="AY91" s="120" t="str">
        <f>AY1</f>
        <v>SEÇİNİZ..</v>
      </c>
      <c r="AZ91" s="120"/>
      <c r="BA91" s="120"/>
      <c r="BB91" s="121"/>
    </row>
    <row r="92" spans="1:58" ht="12.75" customHeight="1" x14ac:dyDescent="0.2">
      <c r="A92" s="108" t="str">
        <f>A2</f>
        <v>BİRİM ADINI SEÇİNİZ…</v>
      </c>
      <c r="B92" s="109"/>
      <c r="C92" s="109"/>
      <c r="D92" s="109"/>
      <c r="E92" s="109"/>
      <c r="F92" s="109"/>
      <c r="G92" s="109"/>
      <c r="H92" s="109"/>
      <c r="I92" s="109"/>
      <c r="J92" s="109"/>
      <c r="K92" s="109"/>
      <c r="L92" s="110"/>
      <c r="M92" s="69"/>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1"/>
      <c r="AS92" s="106"/>
      <c r="AT92" s="107"/>
      <c r="AU92" s="107"/>
      <c r="AV92" s="23"/>
      <c r="AW92" s="114" t="s">
        <v>32</v>
      </c>
      <c r="AX92" s="114"/>
      <c r="AY92" s="115" t="str">
        <f>AY2</f>
        <v>SEÇİNİZ..</v>
      </c>
      <c r="AZ92" s="115"/>
      <c r="BA92" s="115"/>
      <c r="BB92" s="116"/>
    </row>
    <row r="93" spans="1:58" ht="12.75" customHeight="1" x14ac:dyDescent="0.2">
      <c r="A93" s="111"/>
      <c r="B93" s="112"/>
      <c r="C93" s="112"/>
      <c r="D93" s="112"/>
      <c r="E93" s="112"/>
      <c r="F93" s="112"/>
      <c r="G93" s="112"/>
      <c r="H93" s="112"/>
      <c r="I93" s="112"/>
      <c r="J93" s="112"/>
      <c r="K93" s="112"/>
      <c r="L93" s="113"/>
      <c r="M93" s="72"/>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4"/>
      <c r="AS93" s="24"/>
      <c r="AT93" s="25"/>
      <c r="AU93" s="25"/>
      <c r="AV93" s="25"/>
      <c r="AW93" s="25"/>
      <c r="AX93" s="25"/>
      <c r="AY93" s="25"/>
      <c r="AZ93" s="25"/>
      <c r="BA93" s="25"/>
      <c r="BB93" s="26"/>
    </row>
    <row r="94" spans="1:58" x14ac:dyDescent="0.2">
      <c r="A94" s="92" t="s">
        <v>17</v>
      </c>
      <c r="B94" s="94" t="s">
        <v>1</v>
      </c>
      <c r="C94" s="94"/>
      <c r="D94" s="94"/>
      <c r="E94" s="94"/>
      <c r="F94" s="94"/>
      <c r="G94" s="94"/>
      <c r="H94" s="94"/>
      <c r="I94" s="94"/>
      <c r="J94" s="94"/>
      <c r="K94" s="94"/>
      <c r="L94" s="94"/>
      <c r="M94" s="96" t="s">
        <v>16</v>
      </c>
      <c r="N94" s="96"/>
      <c r="O94" s="97" t="s">
        <v>2</v>
      </c>
      <c r="P94" s="97"/>
      <c r="Q94" s="97"/>
      <c r="R94" s="97"/>
      <c r="S94" s="97"/>
      <c r="T94" s="97"/>
      <c r="U94" s="100" t="s">
        <v>3</v>
      </c>
      <c r="V94" s="100"/>
      <c r="W94" s="100"/>
      <c r="X94" s="100"/>
      <c r="Y94" s="100"/>
      <c r="Z94" s="100"/>
      <c r="AA94" s="100"/>
      <c r="AB94" s="97" t="s">
        <v>5</v>
      </c>
      <c r="AC94" s="97"/>
      <c r="AD94" s="97"/>
      <c r="AE94" s="97"/>
      <c r="AF94" s="97"/>
      <c r="AG94" s="97"/>
      <c r="AH94" s="97"/>
      <c r="AI94" s="97"/>
      <c r="AJ94" s="97"/>
      <c r="AK94" s="97"/>
      <c r="AL94" s="97"/>
      <c r="AM94" s="97"/>
      <c r="AN94" s="97"/>
      <c r="AO94" s="97"/>
      <c r="AP94" s="97"/>
      <c r="AQ94" s="97"/>
      <c r="AR94" s="97"/>
      <c r="AS94" s="97"/>
      <c r="AT94" s="97"/>
      <c r="AU94" s="97"/>
      <c r="AV94" s="129" t="s">
        <v>10</v>
      </c>
      <c r="AW94" s="129"/>
      <c r="AX94" s="129"/>
      <c r="AY94" s="129" t="s">
        <v>11</v>
      </c>
      <c r="AZ94" s="129"/>
      <c r="BA94" s="129"/>
      <c r="BB94" s="131"/>
    </row>
    <row r="95" spans="1:58" ht="12.75" customHeight="1" x14ac:dyDescent="0.2">
      <c r="A95" s="93"/>
      <c r="B95" s="95"/>
      <c r="C95" s="95"/>
      <c r="D95" s="95"/>
      <c r="E95" s="95"/>
      <c r="F95" s="95"/>
      <c r="G95" s="95"/>
      <c r="H95" s="95"/>
      <c r="I95" s="95"/>
      <c r="J95" s="95"/>
      <c r="K95" s="95"/>
      <c r="L95" s="95"/>
      <c r="M95" s="75"/>
      <c r="N95" s="75"/>
      <c r="O95" s="133" t="s">
        <v>13</v>
      </c>
      <c r="P95" s="133"/>
      <c r="Q95" s="133"/>
      <c r="R95" s="133" t="s">
        <v>14</v>
      </c>
      <c r="S95" s="133"/>
      <c r="T95" s="133"/>
      <c r="U95" s="75" t="s">
        <v>12</v>
      </c>
      <c r="V95" s="75"/>
      <c r="W95" s="75" t="s">
        <v>15</v>
      </c>
      <c r="X95" s="75"/>
      <c r="Y95" s="75" t="s">
        <v>4</v>
      </c>
      <c r="Z95" s="75"/>
      <c r="AA95" s="75"/>
      <c r="AB95" s="75" t="s">
        <v>6</v>
      </c>
      <c r="AC95" s="75"/>
      <c r="AD95" s="75"/>
      <c r="AE95" s="75"/>
      <c r="AF95" s="75"/>
      <c r="AG95" s="75"/>
      <c r="AH95" s="75"/>
      <c r="AI95" s="75"/>
      <c r="AJ95" s="75" t="s">
        <v>7</v>
      </c>
      <c r="AK95" s="75"/>
      <c r="AL95" s="75"/>
      <c r="AM95" s="134" t="s">
        <v>8</v>
      </c>
      <c r="AN95" s="135"/>
      <c r="AO95" s="136"/>
      <c r="AP95" s="75" t="s">
        <v>231</v>
      </c>
      <c r="AQ95" s="75"/>
      <c r="AR95" s="75"/>
      <c r="AS95" s="75" t="s">
        <v>9</v>
      </c>
      <c r="AT95" s="75"/>
      <c r="AU95" s="75"/>
      <c r="AV95" s="130"/>
      <c r="AW95" s="130"/>
      <c r="AX95" s="130"/>
      <c r="AY95" s="130"/>
      <c r="AZ95" s="130"/>
      <c r="BA95" s="130"/>
      <c r="BB95" s="132"/>
    </row>
    <row r="96" spans="1:58" x14ac:dyDescent="0.2">
      <c r="A96" s="93"/>
      <c r="B96" s="95"/>
      <c r="C96" s="95"/>
      <c r="D96" s="95"/>
      <c r="E96" s="95"/>
      <c r="F96" s="95"/>
      <c r="G96" s="95"/>
      <c r="H96" s="95"/>
      <c r="I96" s="95"/>
      <c r="J96" s="95"/>
      <c r="K96" s="95"/>
      <c r="L96" s="95"/>
      <c r="M96" s="75"/>
      <c r="N96" s="75"/>
      <c r="O96" s="133"/>
      <c r="P96" s="133"/>
      <c r="Q96" s="133"/>
      <c r="R96" s="133"/>
      <c r="S96" s="133"/>
      <c r="T96" s="133"/>
      <c r="U96" s="75"/>
      <c r="V96" s="75"/>
      <c r="W96" s="75"/>
      <c r="X96" s="75"/>
      <c r="Y96" s="75"/>
      <c r="Z96" s="75"/>
      <c r="AA96" s="75"/>
      <c r="AB96" s="75"/>
      <c r="AC96" s="75"/>
      <c r="AD96" s="75"/>
      <c r="AE96" s="75"/>
      <c r="AF96" s="75"/>
      <c r="AG96" s="75"/>
      <c r="AH96" s="75"/>
      <c r="AI96" s="75"/>
      <c r="AJ96" s="75"/>
      <c r="AK96" s="75"/>
      <c r="AL96" s="75"/>
      <c r="AM96" s="137"/>
      <c r="AN96" s="138"/>
      <c r="AO96" s="139"/>
      <c r="AP96" s="75"/>
      <c r="AQ96" s="75"/>
      <c r="AR96" s="75"/>
      <c r="AS96" s="75"/>
      <c r="AT96" s="75"/>
      <c r="AU96" s="75"/>
      <c r="AV96" s="130"/>
      <c r="AW96" s="130"/>
      <c r="AX96" s="130"/>
      <c r="AY96" s="130"/>
      <c r="AZ96" s="130"/>
      <c r="BA96" s="130"/>
      <c r="BB96" s="132"/>
    </row>
    <row r="97" spans="1:58" x14ac:dyDescent="0.2">
      <c r="A97" s="27" t="str">
        <f>IF(B97="","",1+A76)</f>
        <v/>
      </c>
      <c r="B97" s="77"/>
      <c r="C97" s="77"/>
      <c r="D97" s="77"/>
      <c r="E97" s="77"/>
      <c r="F97" s="77"/>
      <c r="G97" s="77"/>
      <c r="H97" s="77"/>
      <c r="I97" s="77"/>
      <c r="J97" s="77"/>
      <c r="K97" s="77"/>
      <c r="L97" s="77"/>
      <c r="M97" s="78"/>
      <c r="N97" s="78"/>
      <c r="O97" s="79"/>
      <c r="P97" s="79"/>
      <c r="Q97" s="79"/>
      <c r="R97" s="79"/>
      <c r="S97" s="79"/>
      <c r="T97" s="79"/>
      <c r="U97" s="80" t="str">
        <f>IF(O97="","",R97-O97+1)</f>
        <v/>
      </c>
      <c r="V97" s="80"/>
      <c r="W97" s="98"/>
      <c r="X97" s="98"/>
      <c r="Y97" s="99" t="str">
        <f>IF(U97="","",U97*W97)</f>
        <v/>
      </c>
      <c r="Z97" s="99"/>
      <c r="AA97" s="99"/>
      <c r="AB97" s="77"/>
      <c r="AC97" s="77"/>
      <c r="AD97" s="77"/>
      <c r="AE97" s="77"/>
      <c r="AF97" s="77"/>
      <c r="AG97" s="77"/>
      <c r="AH97" s="77"/>
      <c r="AI97" s="77"/>
      <c r="AJ97" s="77"/>
      <c r="AK97" s="77"/>
      <c r="AL97" s="77"/>
      <c r="AM97" s="101"/>
      <c r="AN97" s="102"/>
      <c r="AO97" s="103"/>
      <c r="AP97" s="65"/>
      <c r="AQ97" s="66"/>
      <c r="AR97" s="67"/>
      <c r="AS97" s="99">
        <f>AM97+AP97</f>
        <v>0</v>
      </c>
      <c r="AT97" s="99"/>
      <c r="AU97" s="99"/>
      <c r="AV97" s="99">
        <f>BE97+BF97</f>
        <v>0</v>
      </c>
      <c r="AW97" s="99"/>
      <c r="AX97" s="99"/>
      <c r="AY97" s="80"/>
      <c r="AZ97" s="80"/>
      <c r="BA97" s="80"/>
      <c r="BB97" s="118"/>
      <c r="BE97" s="22">
        <f t="shared" ref="BE97:BE121" si="21">IF(Y97="",0,Y97)</f>
        <v>0</v>
      </c>
      <c r="BF97" s="22">
        <f>IF(AS97="",0,AS97)</f>
        <v>0</v>
      </c>
    </row>
    <row r="98" spans="1:58" x14ac:dyDescent="0.2">
      <c r="A98" s="27" t="str">
        <f>IF(B98="","",A97+1)</f>
        <v/>
      </c>
      <c r="B98" s="77"/>
      <c r="C98" s="77"/>
      <c r="D98" s="77"/>
      <c r="E98" s="77"/>
      <c r="F98" s="77"/>
      <c r="G98" s="77"/>
      <c r="H98" s="77"/>
      <c r="I98" s="77"/>
      <c r="J98" s="77"/>
      <c r="K98" s="77"/>
      <c r="L98" s="77"/>
      <c r="M98" s="78"/>
      <c r="N98" s="78"/>
      <c r="O98" s="79"/>
      <c r="P98" s="79"/>
      <c r="Q98" s="79"/>
      <c r="R98" s="79"/>
      <c r="S98" s="79"/>
      <c r="T98" s="79"/>
      <c r="U98" s="80" t="str">
        <f t="shared" ref="U98:U121" si="22">IF(O98="","",R98-O98+1)</f>
        <v/>
      </c>
      <c r="V98" s="80"/>
      <c r="W98" s="98"/>
      <c r="X98" s="98"/>
      <c r="Y98" s="99" t="str">
        <f t="shared" ref="Y98:Y121" si="23">IF(U98="","",U98*W98)</f>
        <v/>
      </c>
      <c r="Z98" s="99"/>
      <c r="AA98" s="99"/>
      <c r="AB98" s="77"/>
      <c r="AC98" s="77"/>
      <c r="AD98" s="77"/>
      <c r="AE98" s="77"/>
      <c r="AF98" s="77"/>
      <c r="AG98" s="77"/>
      <c r="AH98" s="77"/>
      <c r="AI98" s="77"/>
      <c r="AJ98" s="77"/>
      <c r="AK98" s="77"/>
      <c r="AL98" s="77"/>
      <c r="AM98" s="101"/>
      <c r="AN98" s="102"/>
      <c r="AO98" s="103"/>
      <c r="AP98" s="65"/>
      <c r="AQ98" s="66"/>
      <c r="AR98" s="67"/>
      <c r="AS98" s="99">
        <f t="shared" ref="AS98:AS121" si="24">AM98+AP98</f>
        <v>0</v>
      </c>
      <c r="AT98" s="99"/>
      <c r="AU98" s="99"/>
      <c r="AV98" s="99">
        <f t="shared" ref="AV98:AV121" si="25">BE98+BF98</f>
        <v>0</v>
      </c>
      <c r="AW98" s="99"/>
      <c r="AX98" s="99"/>
      <c r="AY98" s="80"/>
      <c r="AZ98" s="80"/>
      <c r="BA98" s="80"/>
      <c r="BB98" s="118"/>
      <c r="BE98" s="22">
        <f t="shared" si="21"/>
        <v>0</v>
      </c>
      <c r="BF98" s="22">
        <f t="shared" ref="BF98:BF121" si="26">IF(AS98="",0,AS98)</f>
        <v>0</v>
      </c>
    </row>
    <row r="99" spans="1:58" x14ac:dyDescent="0.2">
      <c r="A99" s="27" t="str">
        <f t="shared" ref="A99:A121" si="27">IF(B99="","",A98+1)</f>
        <v/>
      </c>
      <c r="B99" s="77"/>
      <c r="C99" s="77"/>
      <c r="D99" s="77"/>
      <c r="E99" s="77"/>
      <c r="F99" s="77"/>
      <c r="G99" s="77"/>
      <c r="H99" s="77"/>
      <c r="I99" s="77"/>
      <c r="J99" s="77"/>
      <c r="K99" s="77"/>
      <c r="L99" s="77"/>
      <c r="M99" s="78"/>
      <c r="N99" s="78"/>
      <c r="O99" s="79"/>
      <c r="P99" s="79"/>
      <c r="Q99" s="79"/>
      <c r="R99" s="79"/>
      <c r="S99" s="79"/>
      <c r="T99" s="79"/>
      <c r="U99" s="80" t="str">
        <f t="shared" si="22"/>
        <v/>
      </c>
      <c r="V99" s="80"/>
      <c r="W99" s="98"/>
      <c r="X99" s="98"/>
      <c r="Y99" s="99" t="str">
        <f t="shared" si="23"/>
        <v/>
      </c>
      <c r="Z99" s="99"/>
      <c r="AA99" s="99"/>
      <c r="AB99" s="77"/>
      <c r="AC99" s="77"/>
      <c r="AD99" s="77"/>
      <c r="AE99" s="77"/>
      <c r="AF99" s="77"/>
      <c r="AG99" s="77"/>
      <c r="AH99" s="77"/>
      <c r="AI99" s="77"/>
      <c r="AJ99" s="77"/>
      <c r="AK99" s="77"/>
      <c r="AL99" s="77"/>
      <c r="AM99" s="101"/>
      <c r="AN99" s="102"/>
      <c r="AO99" s="103"/>
      <c r="AP99" s="65"/>
      <c r="AQ99" s="66"/>
      <c r="AR99" s="67"/>
      <c r="AS99" s="99">
        <f t="shared" si="24"/>
        <v>0</v>
      </c>
      <c r="AT99" s="99"/>
      <c r="AU99" s="99"/>
      <c r="AV99" s="99">
        <f t="shared" si="25"/>
        <v>0</v>
      </c>
      <c r="AW99" s="99"/>
      <c r="AX99" s="99"/>
      <c r="AY99" s="80"/>
      <c r="AZ99" s="80"/>
      <c r="BA99" s="80"/>
      <c r="BB99" s="118"/>
      <c r="BE99" s="22">
        <f t="shared" si="21"/>
        <v>0</v>
      </c>
      <c r="BF99" s="22">
        <f t="shared" si="26"/>
        <v>0</v>
      </c>
    </row>
    <row r="100" spans="1:58" x14ac:dyDescent="0.2">
      <c r="A100" s="27" t="str">
        <f t="shared" si="27"/>
        <v/>
      </c>
      <c r="B100" s="77"/>
      <c r="C100" s="77"/>
      <c r="D100" s="77"/>
      <c r="E100" s="77"/>
      <c r="F100" s="77"/>
      <c r="G100" s="77"/>
      <c r="H100" s="77"/>
      <c r="I100" s="77"/>
      <c r="J100" s="77"/>
      <c r="K100" s="77"/>
      <c r="L100" s="77"/>
      <c r="M100" s="78"/>
      <c r="N100" s="78"/>
      <c r="O100" s="79"/>
      <c r="P100" s="79"/>
      <c r="Q100" s="79"/>
      <c r="R100" s="79"/>
      <c r="S100" s="79"/>
      <c r="T100" s="79"/>
      <c r="U100" s="80" t="str">
        <f t="shared" si="22"/>
        <v/>
      </c>
      <c r="V100" s="80"/>
      <c r="W100" s="98"/>
      <c r="X100" s="98"/>
      <c r="Y100" s="99" t="str">
        <f t="shared" si="23"/>
        <v/>
      </c>
      <c r="Z100" s="99"/>
      <c r="AA100" s="99"/>
      <c r="AB100" s="77"/>
      <c r="AC100" s="77"/>
      <c r="AD100" s="77"/>
      <c r="AE100" s="77"/>
      <c r="AF100" s="77"/>
      <c r="AG100" s="77"/>
      <c r="AH100" s="77"/>
      <c r="AI100" s="77"/>
      <c r="AJ100" s="77"/>
      <c r="AK100" s="77"/>
      <c r="AL100" s="77"/>
      <c r="AM100" s="101"/>
      <c r="AN100" s="102"/>
      <c r="AO100" s="103"/>
      <c r="AP100" s="65"/>
      <c r="AQ100" s="66"/>
      <c r="AR100" s="67"/>
      <c r="AS100" s="99">
        <f t="shared" si="24"/>
        <v>0</v>
      </c>
      <c r="AT100" s="99"/>
      <c r="AU100" s="99"/>
      <c r="AV100" s="99">
        <f t="shared" si="25"/>
        <v>0</v>
      </c>
      <c r="AW100" s="99"/>
      <c r="AX100" s="99"/>
      <c r="AY100" s="80"/>
      <c r="AZ100" s="80"/>
      <c r="BA100" s="80"/>
      <c r="BB100" s="118"/>
      <c r="BE100" s="22">
        <f t="shared" si="21"/>
        <v>0</v>
      </c>
      <c r="BF100" s="22">
        <f t="shared" si="26"/>
        <v>0</v>
      </c>
    </row>
    <row r="101" spans="1:58" x14ac:dyDescent="0.2">
      <c r="A101" s="27" t="str">
        <f t="shared" si="27"/>
        <v/>
      </c>
      <c r="B101" s="77"/>
      <c r="C101" s="77"/>
      <c r="D101" s="77"/>
      <c r="E101" s="77"/>
      <c r="F101" s="77"/>
      <c r="G101" s="77"/>
      <c r="H101" s="77"/>
      <c r="I101" s="77"/>
      <c r="J101" s="77"/>
      <c r="K101" s="77"/>
      <c r="L101" s="77"/>
      <c r="M101" s="78"/>
      <c r="N101" s="78"/>
      <c r="O101" s="79"/>
      <c r="P101" s="79"/>
      <c r="Q101" s="79"/>
      <c r="R101" s="79"/>
      <c r="S101" s="79"/>
      <c r="T101" s="79"/>
      <c r="U101" s="80" t="str">
        <f t="shared" si="22"/>
        <v/>
      </c>
      <c r="V101" s="80"/>
      <c r="W101" s="98"/>
      <c r="X101" s="98"/>
      <c r="Y101" s="99" t="str">
        <f t="shared" si="23"/>
        <v/>
      </c>
      <c r="Z101" s="99"/>
      <c r="AA101" s="99"/>
      <c r="AB101" s="77"/>
      <c r="AC101" s="77"/>
      <c r="AD101" s="77"/>
      <c r="AE101" s="77"/>
      <c r="AF101" s="77"/>
      <c r="AG101" s="77"/>
      <c r="AH101" s="77"/>
      <c r="AI101" s="77"/>
      <c r="AJ101" s="77"/>
      <c r="AK101" s="77"/>
      <c r="AL101" s="77"/>
      <c r="AM101" s="101"/>
      <c r="AN101" s="102"/>
      <c r="AO101" s="103"/>
      <c r="AP101" s="65"/>
      <c r="AQ101" s="66"/>
      <c r="AR101" s="67"/>
      <c r="AS101" s="99">
        <f t="shared" si="24"/>
        <v>0</v>
      </c>
      <c r="AT101" s="99"/>
      <c r="AU101" s="99"/>
      <c r="AV101" s="99">
        <f t="shared" si="25"/>
        <v>0</v>
      </c>
      <c r="AW101" s="99"/>
      <c r="AX101" s="99"/>
      <c r="AY101" s="80"/>
      <c r="AZ101" s="80"/>
      <c r="BA101" s="80"/>
      <c r="BB101" s="118"/>
      <c r="BE101" s="22">
        <f t="shared" si="21"/>
        <v>0</v>
      </c>
      <c r="BF101" s="22">
        <f t="shared" si="26"/>
        <v>0</v>
      </c>
    </row>
    <row r="102" spans="1:58" x14ac:dyDescent="0.2">
      <c r="A102" s="27" t="str">
        <f t="shared" si="27"/>
        <v/>
      </c>
      <c r="B102" s="77"/>
      <c r="C102" s="77"/>
      <c r="D102" s="77"/>
      <c r="E102" s="77"/>
      <c r="F102" s="77"/>
      <c r="G102" s="77"/>
      <c r="H102" s="77"/>
      <c r="I102" s="77"/>
      <c r="J102" s="77"/>
      <c r="K102" s="77"/>
      <c r="L102" s="77"/>
      <c r="M102" s="78"/>
      <c r="N102" s="78"/>
      <c r="O102" s="79"/>
      <c r="P102" s="79"/>
      <c r="Q102" s="79"/>
      <c r="R102" s="79"/>
      <c r="S102" s="79"/>
      <c r="T102" s="79"/>
      <c r="U102" s="80" t="str">
        <f t="shared" si="22"/>
        <v/>
      </c>
      <c r="V102" s="80"/>
      <c r="W102" s="98"/>
      <c r="X102" s="98"/>
      <c r="Y102" s="99" t="str">
        <f t="shared" si="23"/>
        <v/>
      </c>
      <c r="Z102" s="99"/>
      <c r="AA102" s="99"/>
      <c r="AB102" s="77"/>
      <c r="AC102" s="77"/>
      <c r="AD102" s="77"/>
      <c r="AE102" s="77"/>
      <c r="AF102" s="77"/>
      <c r="AG102" s="77"/>
      <c r="AH102" s="77"/>
      <c r="AI102" s="77"/>
      <c r="AJ102" s="77"/>
      <c r="AK102" s="77"/>
      <c r="AL102" s="77"/>
      <c r="AM102" s="101"/>
      <c r="AN102" s="102"/>
      <c r="AO102" s="103"/>
      <c r="AP102" s="65"/>
      <c r="AQ102" s="66"/>
      <c r="AR102" s="67"/>
      <c r="AS102" s="99">
        <f t="shared" si="24"/>
        <v>0</v>
      </c>
      <c r="AT102" s="99"/>
      <c r="AU102" s="99"/>
      <c r="AV102" s="99">
        <f t="shared" si="25"/>
        <v>0</v>
      </c>
      <c r="AW102" s="99"/>
      <c r="AX102" s="99"/>
      <c r="AY102" s="80"/>
      <c r="AZ102" s="80"/>
      <c r="BA102" s="80"/>
      <c r="BB102" s="118"/>
      <c r="BE102" s="22">
        <f t="shared" si="21"/>
        <v>0</v>
      </c>
      <c r="BF102" s="22">
        <f t="shared" si="26"/>
        <v>0</v>
      </c>
    </row>
    <row r="103" spans="1:58" x14ac:dyDescent="0.2">
      <c r="A103" s="27" t="str">
        <f t="shared" si="27"/>
        <v/>
      </c>
      <c r="B103" s="77"/>
      <c r="C103" s="77"/>
      <c r="D103" s="77"/>
      <c r="E103" s="77"/>
      <c r="F103" s="77"/>
      <c r="G103" s="77"/>
      <c r="H103" s="77"/>
      <c r="I103" s="77"/>
      <c r="J103" s="77"/>
      <c r="K103" s="77"/>
      <c r="L103" s="77"/>
      <c r="M103" s="78"/>
      <c r="N103" s="78"/>
      <c r="O103" s="79"/>
      <c r="P103" s="79"/>
      <c r="Q103" s="79"/>
      <c r="R103" s="79"/>
      <c r="S103" s="79"/>
      <c r="T103" s="79"/>
      <c r="U103" s="80" t="str">
        <f t="shared" si="22"/>
        <v/>
      </c>
      <c r="V103" s="80"/>
      <c r="W103" s="98"/>
      <c r="X103" s="98"/>
      <c r="Y103" s="99" t="str">
        <f t="shared" si="23"/>
        <v/>
      </c>
      <c r="Z103" s="99"/>
      <c r="AA103" s="99"/>
      <c r="AB103" s="77"/>
      <c r="AC103" s="77"/>
      <c r="AD103" s="77"/>
      <c r="AE103" s="77"/>
      <c r="AF103" s="77"/>
      <c r="AG103" s="77"/>
      <c r="AH103" s="77"/>
      <c r="AI103" s="77"/>
      <c r="AJ103" s="77"/>
      <c r="AK103" s="77"/>
      <c r="AL103" s="77"/>
      <c r="AM103" s="101"/>
      <c r="AN103" s="102"/>
      <c r="AO103" s="103"/>
      <c r="AP103" s="65"/>
      <c r="AQ103" s="66"/>
      <c r="AR103" s="67"/>
      <c r="AS103" s="99">
        <f t="shared" si="24"/>
        <v>0</v>
      </c>
      <c r="AT103" s="99"/>
      <c r="AU103" s="99"/>
      <c r="AV103" s="99">
        <f t="shared" si="25"/>
        <v>0</v>
      </c>
      <c r="AW103" s="99"/>
      <c r="AX103" s="99"/>
      <c r="AY103" s="80"/>
      <c r="AZ103" s="80"/>
      <c r="BA103" s="80"/>
      <c r="BB103" s="118"/>
      <c r="BE103" s="22">
        <f t="shared" si="21"/>
        <v>0</v>
      </c>
      <c r="BF103" s="22">
        <f t="shared" si="26"/>
        <v>0</v>
      </c>
    </row>
    <row r="104" spans="1:58" x14ac:dyDescent="0.2">
      <c r="A104" s="27" t="str">
        <f t="shared" si="27"/>
        <v/>
      </c>
      <c r="B104" s="77"/>
      <c r="C104" s="77"/>
      <c r="D104" s="77"/>
      <c r="E104" s="77"/>
      <c r="F104" s="77"/>
      <c r="G104" s="77"/>
      <c r="H104" s="77"/>
      <c r="I104" s="77"/>
      <c r="J104" s="77"/>
      <c r="K104" s="77"/>
      <c r="L104" s="77"/>
      <c r="M104" s="78"/>
      <c r="N104" s="78"/>
      <c r="O104" s="79"/>
      <c r="P104" s="79"/>
      <c r="Q104" s="79"/>
      <c r="R104" s="79"/>
      <c r="S104" s="79"/>
      <c r="T104" s="79"/>
      <c r="U104" s="80" t="str">
        <f t="shared" si="22"/>
        <v/>
      </c>
      <c r="V104" s="80"/>
      <c r="W104" s="98"/>
      <c r="X104" s="98"/>
      <c r="Y104" s="99" t="str">
        <f t="shared" si="23"/>
        <v/>
      </c>
      <c r="Z104" s="99"/>
      <c r="AA104" s="99"/>
      <c r="AB104" s="77"/>
      <c r="AC104" s="77"/>
      <c r="AD104" s="77"/>
      <c r="AE104" s="77"/>
      <c r="AF104" s="77"/>
      <c r="AG104" s="77"/>
      <c r="AH104" s="77"/>
      <c r="AI104" s="77"/>
      <c r="AJ104" s="77"/>
      <c r="AK104" s="77"/>
      <c r="AL104" s="77"/>
      <c r="AM104" s="101"/>
      <c r="AN104" s="102"/>
      <c r="AO104" s="103"/>
      <c r="AP104" s="65"/>
      <c r="AQ104" s="66"/>
      <c r="AR104" s="67"/>
      <c r="AS104" s="99">
        <f t="shared" si="24"/>
        <v>0</v>
      </c>
      <c r="AT104" s="99"/>
      <c r="AU104" s="99"/>
      <c r="AV104" s="99">
        <f t="shared" si="25"/>
        <v>0</v>
      </c>
      <c r="AW104" s="99"/>
      <c r="AX104" s="99"/>
      <c r="AY104" s="80"/>
      <c r="AZ104" s="80"/>
      <c r="BA104" s="80"/>
      <c r="BB104" s="118"/>
      <c r="BE104" s="22">
        <f t="shared" si="21"/>
        <v>0</v>
      </c>
      <c r="BF104" s="22">
        <f t="shared" si="26"/>
        <v>0</v>
      </c>
    </row>
    <row r="105" spans="1:58" x14ac:dyDescent="0.2">
      <c r="A105" s="27" t="str">
        <f t="shared" si="27"/>
        <v/>
      </c>
      <c r="B105" s="77"/>
      <c r="C105" s="77"/>
      <c r="D105" s="77"/>
      <c r="E105" s="77"/>
      <c r="F105" s="77"/>
      <c r="G105" s="77"/>
      <c r="H105" s="77"/>
      <c r="I105" s="77"/>
      <c r="J105" s="77"/>
      <c r="K105" s="77"/>
      <c r="L105" s="77"/>
      <c r="M105" s="78"/>
      <c r="N105" s="78"/>
      <c r="O105" s="79"/>
      <c r="P105" s="79"/>
      <c r="Q105" s="79"/>
      <c r="R105" s="79"/>
      <c r="S105" s="79"/>
      <c r="T105" s="79"/>
      <c r="U105" s="80" t="str">
        <f t="shared" si="22"/>
        <v/>
      </c>
      <c r="V105" s="80"/>
      <c r="W105" s="98"/>
      <c r="X105" s="98"/>
      <c r="Y105" s="99" t="str">
        <f t="shared" si="23"/>
        <v/>
      </c>
      <c r="Z105" s="99"/>
      <c r="AA105" s="99"/>
      <c r="AB105" s="77"/>
      <c r="AC105" s="77"/>
      <c r="AD105" s="77"/>
      <c r="AE105" s="77"/>
      <c r="AF105" s="77"/>
      <c r="AG105" s="77"/>
      <c r="AH105" s="77"/>
      <c r="AI105" s="77"/>
      <c r="AJ105" s="77"/>
      <c r="AK105" s="77"/>
      <c r="AL105" s="77"/>
      <c r="AM105" s="101"/>
      <c r="AN105" s="102"/>
      <c r="AO105" s="103"/>
      <c r="AP105" s="65"/>
      <c r="AQ105" s="66"/>
      <c r="AR105" s="67"/>
      <c r="AS105" s="99">
        <f t="shared" si="24"/>
        <v>0</v>
      </c>
      <c r="AT105" s="99"/>
      <c r="AU105" s="99"/>
      <c r="AV105" s="99">
        <f t="shared" si="25"/>
        <v>0</v>
      </c>
      <c r="AW105" s="99"/>
      <c r="AX105" s="99"/>
      <c r="AY105" s="80"/>
      <c r="AZ105" s="80"/>
      <c r="BA105" s="80"/>
      <c r="BB105" s="118"/>
      <c r="BE105" s="22">
        <f t="shared" si="21"/>
        <v>0</v>
      </c>
      <c r="BF105" s="22">
        <f t="shared" si="26"/>
        <v>0</v>
      </c>
    </row>
    <row r="106" spans="1:58" x14ac:dyDescent="0.2">
      <c r="A106" s="27" t="str">
        <f t="shared" si="27"/>
        <v/>
      </c>
      <c r="B106" s="77"/>
      <c r="C106" s="77"/>
      <c r="D106" s="77"/>
      <c r="E106" s="77"/>
      <c r="F106" s="77"/>
      <c r="G106" s="77"/>
      <c r="H106" s="77"/>
      <c r="I106" s="77"/>
      <c r="J106" s="77"/>
      <c r="K106" s="77"/>
      <c r="L106" s="77"/>
      <c r="M106" s="78"/>
      <c r="N106" s="78"/>
      <c r="O106" s="79"/>
      <c r="P106" s="79"/>
      <c r="Q106" s="79"/>
      <c r="R106" s="79"/>
      <c r="S106" s="79"/>
      <c r="T106" s="79"/>
      <c r="U106" s="80" t="str">
        <f t="shared" si="22"/>
        <v/>
      </c>
      <c r="V106" s="80"/>
      <c r="W106" s="98"/>
      <c r="X106" s="98"/>
      <c r="Y106" s="99" t="str">
        <f t="shared" si="23"/>
        <v/>
      </c>
      <c r="Z106" s="99"/>
      <c r="AA106" s="99"/>
      <c r="AB106" s="77"/>
      <c r="AC106" s="77"/>
      <c r="AD106" s="77"/>
      <c r="AE106" s="77"/>
      <c r="AF106" s="77"/>
      <c r="AG106" s="77"/>
      <c r="AH106" s="77"/>
      <c r="AI106" s="77"/>
      <c r="AJ106" s="77"/>
      <c r="AK106" s="77"/>
      <c r="AL106" s="77"/>
      <c r="AM106" s="101"/>
      <c r="AN106" s="102"/>
      <c r="AO106" s="103"/>
      <c r="AP106" s="65"/>
      <c r="AQ106" s="66"/>
      <c r="AR106" s="67"/>
      <c r="AS106" s="99">
        <f t="shared" si="24"/>
        <v>0</v>
      </c>
      <c r="AT106" s="99"/>
      <c r="AU106" s="99"/>
      <c r="AV106" s="99">
        <f t="shared" si="25"/>
        <v>0</v>
      </c>
      <c r="AW106" s="99"/>
      <c r="AX106" s="99"/>
      <c r="AY106" s="80"/>
      <c r="AZ106" s="80"/>
      <c r="BA106" s="80"/>
      <c r="BB106" s="118"/>
      <c r="BE106" s="22">
        <f t="shared" si="21"/>
        <v>0</v>
      </c>
      <c r="BF106" s="22">
        <f t="shared" si="26"/>
        <v>0</v>
      </c>
    </row>
    <row r="107" spans="1:58" x14ac:dyDescent="0.2">
      <c r="A107" s="27" t="str">
        <f t="shared" si="27"/>
        <v/>
      </c>
      <c r="B107" s="77"/>
      <c r="C107" s="77"/>
      <c r="D107" s="77"/>
      <c r="E107" s="77"/>
      <c r="F107" s="77"/>
      <c r="G107" s="77"/>
      <c r="H107" s="77"/>
      <c r="I107" s="77"/>
      <c r="J107" s="77"/>
      <c r="K107" s="77"/>
      <c r="L107" s="77"/>
      <c r="M107" s="78"/>
      <c r="N107" s="78"/>
      <c r="O107" s="79"/>
      <c r="P107" s="79"/>
      <c r="Q107" s="79"/>
      <c r="R107" s="79"/>
      <c r="S107" s="79"/>
      <c r="T107" s="79"/>
      <c r="U107" s="80" t="str">
        <f t="shared" si="22"/>
        <v/>
      </c>
      <c r="V107" s="80"/>
      <c r="W107" s="98"/>
      <c r="X107" s="98"/>
      <c r="Y107" s="99" t="str">
        <f t="shared" si="23"/>
        <v/>
      </c>
      <c r="Z107" s="99"/>
      <c r="AA107" s="99"/>
      <c r="AB107" s="77"/>
      <c r="AC107" s="77"/>
      <c r="AD107" s="77"/>
      <c r="AE107" s="77"/>
      <c r="AF107" s="77"/>
      <c r="AG107" s="77"/>
      <c r="AH107" s="77"/>
      <c r="AI107" s="77"/>
      <c r="AJ107" s="77"/>
      <c r="AK107" s="77"/>
      <c r="AL107" s="77"/>
      <c r="AM107" s="101"/>
      <c r="AN107" s="102"/>
      <c r="AO107" s="103"/>
      <c r="AP107" s="65"/>
      <c r="AQ107" s="66"/>
      <c r="AR107" s="67"/>
      <c r="AS107" s="99">
        <f t="shared" si="24"/>
        <v>0</v>
      </c>
      <c r="AT107" s="99"/>
      <c r="AU107" s="99"/>
      <c r="AV107" s="99">
        <f t="shared" si="25"/>
        <v>0</v>
      </c>
      <c r="AW107" s="99"/>
      <c r="AX107" s="99"/>
      <c r="AY107" s="80"/>
      <c r="AZ107" s="80"/>
      <c r="BA107" s="80"/>
      <c r="BB107" s="118"/>
      <c r="BE107" s="22">
        <f t="shared" si="21"/>
        <v>0</v>
      </c>
      <c r="BF107" s="22">
        <f t="shared" si="26"/>
        <v>0</v>
      </c>
    </row>
    <row r="108" spans="1:58" x14ac:dyDescent="0.2">
      <c r="A108" s="27" t="str">
        <f t="shared" si="27"/>
        <v/>
      </c>
      <c r="B108" s="77"/>
      <c r="C108" s="77"/>
      <c r="D108" s="77"/>
      <c r="E108" s="77"/>
      <c r="F108" s="77"/>
      <c r="G108" s="77"/>
      <c r="H108" s="77"/>
      <c r="I108" s="77"/>
      <c r="J108" s="77"/>
      <c r="K108" s="77"/>
      <c r="L108" s="77"/>
      <c r="M108" s="78"/>
      <c r="N108" s="78"/>
      <c r="O108" s="79"/>
      <c r="P108" s="79"/>
      <c r="Q108" s="79"/>
      <c r="R108" s="79"/>
      <c r="S108" s="79"/>
      <c r="T108" s="79"/>
      <c r="U108" s="80" t="str">
        <f t="shared" si="22"/>
        <v/>
      </c>
      <c r="V108" s="80"/>
      <c r="W108" s="98"/>
      <c r="X108" s="98"/>
      <c r="Y108" s="99" t="str">
        <f t="shared" si="23"/>
        <v/>
      </c>
      <c r="Z108" s="99"/>
      <c r="AA108" s="99"/>
      <c r="AB108" s="77"/>
      <c r="AC108" s="77"/>
      <c r="AD108" s="77"/>
      <c r="AE108" s="77"/>
      <c r="AF108" s="77"/>
      <c r="AG108" s="77"/>
      <c r="AH108" s="77"/>
      <c r="AI108" s="77"/>
      <c r="AJ108" s="77"/>
      <c r="AK108" s="77"/>
      <c r="AL108" s="77"/>
      <c r="AM108" s="101"/>
      <c r="AN108" s="102"/>
      <c r="AO108" s="103"/>
      <c r="AP108" s="65"/>
      <c r="AQ108" s="66"/>
      <c r="AR108" s="67"/>
      <c r="AS108" s="99">
        <f t="shared" si="24"/>
        <v>0</v>
      </c>
      <c r="AT108" s="99"/>
      <c r="AU108" s="99"/>
      <c r="AV108" s="99">
        <f t="shared" si="25"/>
        <v>0</v>
      </c>
      <c r="AW108" s="99"/>
      <c r="AX108" s="99"/>
      <c r="AY108" s="80"/>
      <c r="AZ108" s="80"/>
      <c r="BA108" s="80"/>
      <c r="BB108" s="118"/>
      <c r="BE108" s="22">
        <f t="shared" si="21"/>
        <v>0</v>
      </c>
      <c r="BF108" s="22">
        <f t="shared" si="26"/>
        <v>0</v>
      </c>
    </row>
    <row r="109" spans="1:58" x14ac:dyDescent="0.2">
      <c r="A109" s="27" t="str">
        <f t="shared" si="27"/>
        <v/>
      </c>
      <c r="B109" s="77"/>
      <c r="C109" s="77"/>
      <c r="D109" s="77"/>
      <c r="E109" s="77"/>
      <c r="F109" s="77"/>
      <c r="G109" s="77"/>
      <c r="H109" s="77"/>
      <c r="I109" s="77"/>
      <c r="J109" s="77"/>
      <c r="K109" s="77"/>
      <c r="L109" s="77"/>
      <c r="M109" s="78"/>
      <c r="N109" s="78"/>
      <c r="O109" s="79"/>
      <c r="P109" s="79"/>
      <c r="Q109" s="79"/>
      <c r="R109" s="79"/>
      <c r="S109" s="79"/>
      <c r="T109" s="79"/>
      <c r="U109" s="80" t="str">
        <f t="shared" si="22"/>
        <v/>
      </c>
      <c r="V109" s="80"/>
      <c r="W109" s="98"/>
      <c r="X109" s="98"/>
      <c r="Y109" s="99" t="str">
        <f t="shared" si="23"/>
        <v/>
      </c>
      <c r="Z109" s="99"/>
      <c r="AA109" s="99"/>
      <c r="AB109" s="77"/>
      <c r="AC109" s="77"/>
      <c r="AD109" s="77"/>
      <c r="AE109" s="77"/>
      <c r="AF109" s="77"/>
      <c r="AG109" s="77"/>
      <c r="AH109" s="77"/>
      <c r="AI109" s="77"/>
      <c r="AJ109" s="77"/>
      <c r="AK109" s="77"/>
      <c r="AL109" s="77"/>
      <c r="AM109" s="101"/>
      <c r="AN109" s="102"/>
      <c r="AO109" s="103"/>
      <c r="AP109" s="65"/>
      <c r="AQ109" s="66"/>
      <c r="AR109" s="67"/>
      <c r="AS109" s="99">
        <f t="shared" si="24"/>
        <v>0</v>
      </c>
      <c r="AT109" s="99"/>
      <c r="AU109" s="99"/>
      <c r="AV109" s="99">
        <f t="shared" si="25"/>
        <v>0</v>
      </c>
      <c r="AW109" s="99"/>
      <c r="AX109" s="99"/>
      <c r="AY109" s="80"/>
      <c r="AZ109" s="80"/>
      <c r="BA109" s="80"/>
      <c r="BB109" s="118"/>
      <c r="BE109" s="22">
        <f t="shared" si="21"/>
        <v>0</v>
      </c>
      <c r="BF109" s="22">
        <f t="shared" si="26"/>
        <v>0</v>
      </c>
    </row>
    <row r="110" spans="1:58" x14ac:dyDescent="0.2">
      <c r="A110" s="27" t="str">
        <f t="shared" si="27"/>
        <v/>
      </c>
      <c r="B110" s="77"/>
      <c r="C110" s="77"/>
      <c r="D110" s="77"/>
      <c r="E110" s="77"/>
      <c r="F110" s="77"/>
      <c r="G110" s="77"/>
      <c r="H110" s="77"/>
      <c r="I110" s="77"/>
      <c r="J110" s="77"/>
      <c r="K110" s="77"/>
      <c r="L110" s="77"/>
      <c r="M110" s="78"/>
      <c r="N110" s="78"/>
      <c r="O110" s="79"/>
      <c r="P110" s="79"/>
      <c r="Q110" s="79"/>
      <c r="R110" s="79"/>
      <c r="S110" s="79"/>
      <c r="T110" s="79"/>
      <c r="U110" s="80" t="str">
        <f t="shared" si="22"/>
        <v/>
      </c>
      <c r="V110" s="80"/>
      <c r="W110" s="98"/>
      <c r="X110" s="98"/>
      <c r="Y110" s="99" t="str">
        <f t="shared" si="23"/>
        <v/>
      </c>
      <c r="Z110" s="99"/>
      <c r="AA110" s="99"/>
      <c r="AB110" s="77"/>
      <c r="AC110" s="77"/>
      <c r="AD110" s="77"/>
      <c r="AE110" s="77"/>
      <c r="AF110" s="77"/>
      <c r="AG110" s="77"/>
      <c r="AH110" s="77"/>
      <c r="AI110" s="77"/>
      <c r="AJ110" s="77"/>
      <c r="AK110" s="77"/>
      <c r="AL110" s="77"/>
      <c r="AM110" s="101"/>
      <c r="AN110" s="102"/>
      <c r="AO110" s="103"/>
      <c r="AP110" s="65"/>
      <c r="AQ110" s="66"/>
      <c r="AR110" s="67"/>
      <c r="AS110" s="99">
        <f t="shared" si="24"/>
        <v>0</v>
      </c>
      <c r="AT110" s="99"/>
      <c r="AU110" s="99"/>
      <c r="AV110" s="99">
        <f t="shared" si="25"/>
        <v>0</v>
      </c>
      <c r="AW110" s="99"/>
      <c r="AX110" s="99"/>
      <c r="AY110" s="80"/>
      <c r="AZ110" s="80"/>
      <c r="BA110" s="80"/>
      <c r="BB110" s="118"/>
      <c r="BE110" s="22">
        <f t="shared" si="21"/>
        <v>0</v>
      </c>
      <c r="BF110" s="22">
        <f t="shared" si="26"/>
        <v>0</v>
      </c>
    </row>
    <row r="111" spans="1:58" x14ac:dyDescent="0.2">
      <c r="A111" s="27" t="str">
        <f t="shared" si="27"/>
        <v/>
      </c>
      <c r="B111" s="77"/>
      <c r="C111" s="77"/>
      <c r="D111" s="77"/>
      <c r="E111" s="77"/>
      <c r="F111" s="77"/>
      <c r="G111" s="77"/>
      <c r="H111" s="77"/>
      <c r="I111" s="77"/>
      <c r="J111" s="77"/>
      <c r="K111" s="77"/>
      <c r="L111" s="77"/>
      <c r="M111" s="78"/>
      <c r="N111" s="78"/>
      <c r="O111" s="79"/>
      <c r="P111" s="79"/>
      <c r="Q111" s="79"/>
      <c r="R111" s="79"/>
      <c r="S111" s="79"/>
      <c r="T111" s="79"/>
      <c r="U111" s="80" t="str">
        <f t="shared" si="22"/>
        <v/>
      </c>
      <c r="V111" s="80"/>
      <c r="W111" s="98"/>
      <c r="X111" s="98"/>
      <c r="Y111" s="99" t="str">
        <f t="shared" si="23"/>
        <v/>
      </c>
      <c r="Z111" s="99"/>
      <c r="AA111" s="99"/>
      <c r="AB111" s="77"/>
      <c r="AC111" s="77"/>
      <c r="AD111" s="77"/>
      <c r="AE111" s="77"/>
      <c r="AF111" s="77"/>
      <c r="AG111" s="77"/>
      <c r="AH111" s="77"/>
      <c r="AI111" s="77"/>
      <c r="AJ111" s="77"/>
      <c r="AK111" s="77"/>
      <c r="AL111" s="77"/>
      <c r="AM111" s="101"/>
      <c r="AN111" s="102"/>
      <c r="AO111" s="103"/>
      <c r="AP111" s="65"/>
      <c r="AQ111" s="66"/>
      <c r="AR111" s="67"/>
      <c r="AS111" s="99">
        <f t="shared" si="24"/>
        <v>0</v>
      </c>
      <c r="AT111" s="99"/>
      <c r="AU111" s="99"/>
      <c r="AV111" s="99">
        <f t="shared" si="25"/>
        <v>0</v>
      </c>
      <c r="AW111" s="99"/>
      <c r="AX111" s="99"/>
      <c r="AY111" s="80"/>
      <c r="AZ111" s="80"/>
      <c r="BA111" s="80"/>
      <c r="BB111" s="118"/>
      <c r="BE111" s="22">
        <f t="shared" si="21"/>
        <v>0</v>
      </c>
      <c r="BF111" s="22">
        <f t="shared" si="26"/>
        <v>0</v>
      </c>
    </row>
    <row r="112" spans="1:58" x14ac:dyDescent="0.2">
      <c r="A112" s="27" t="str">
        <f t="shared" si="27"/>
        <v/>
      </c>
      <c r="B112" s="77"/>
      <c r="C112" s="77"/>
      <c r="D112" s="77"/>
      <c r="E112" s="77"/>
      <c r="F112" s="77"/>
      <c r="G112" s="77"/>
      <c r="H112" s="77"/>
      <c r="I112" s="77"/>
      <c r="J112" s="77"/>
      <c r="K112" s="77"/>
      <c r="L112" s="77"/>
      <c r="M112" s="78"/>
      <c r="N112" s="78"/>
      <c r="O112" s="79"/>
      <c r="P112" s="79"/>
      <c r="Q112" s="79"/>
      <c r="R112" s="79"/>
      <c r="S112" s="79"/>
      <c r="T112" s="79"/>
      <c r="U112" s="80" t="str">
        <f t="shared" si="22"/>
        <v/>
      </c>
      <c r="V112" s="80"/>
      <c r="W112" s="98"/>
      <c r="X112" s="98"/>
      <c r="Y112" s="99" t="str">
        <f t="shared" si="23"/>
        <v/>
      </c>
      <c r="Z112" s="99"/>
      <c r="AA112" s="99"/>
      <c r="AB112" s="77"/>
      <c r="AC112" s="77"/>
      <c r="AD112" s="77"/>
      <c r="AE112" s="77"/>
      <c r="AF112" s="77"/>
      <c r="AG112" s="77"/>
      <c r="AH112" s="77"/>
      <c r="AI112" s="77"/>
      <c r="AJ112" s="77"/>
      <c r="AK112" s="77"/>
      <c r="AL112" s="77"/>
      <c r="AM112" s="101"/>
      <c r="AN112" s="102"/>
      <c r="AO112" s="103"/>
      <c r="AP112" s="65"/>
      <c r="AQ112" s="66"/>
      <c r="AR112" s="67"/>
      <c r="AS112" s="99">
        <f t="shared" si="24"/>
        <v>0</v>
      </c>
      <c r="AT112" s="99"/>
      <c r="AU112" s="99"/>
      <c r="AV112" s="99">
        <f t="shared" si="25"/>
        <v>0</v>
      </c>
      <c r="AW112" s="99"/>
      <c r="AX112" s="99"/>
      <c r="AY112" s="80"/>
      <c r="AZ112" s="80"/>
      <c r="BA112" s="80"/>
      <c r="BB112" s="118"/>
      <c r="BE112" s="22">
        <f t="shared" si="21"/>
        <v>0</v>
      </c>
      <c r="BF112" s="22">
        <f t="shared" si="26"/>
        <v>0</v>
      </c>
    </row>
    <row r="113" spans="1:58" x14ac:dyDescent="0.2">
      <c r="A113" s="27" t="str">
        <f t="shared" si="27"/>
        <v/>
      </c>
      <c r="B113" s="77"/>
      <c r="C113" s="77"/>
      <c r="D113" s="77"/>
      <c r="E113" s="77"/>
      <c r="F113" s="77"/>
      <c r="G113" s="77"/>
      <c r="H113" s="77"/>
      <c r="I113" s="77"/>
      <c r="J113" s="77"/>
      <c r="K113" s="77"/>
      <c r="L113" s="77"/>
      <c r="M113" s="78"/>
      <c r="N113" s="78"/>
      <c r="O113" s="79"/>
      <c r="P113" s="79"/>
      <c r="Q113" s="79"/>
      <c r="R113" s="79"/>
      <c r="S113" s="79"/>
      <c r="T113" s="79"/>
      <c r="U113" s="80" t="str">
        <f t="shared" si="22"/>
        <v/>
      </c>
      <c r="V113" s="80"/>
      <c r="W113" s="98"/>
      <c r="X113" s="98"/>
      <c r="Y113" s="99" t="str">
        <f t="shared" si="23"/>
        <v/>
      </c>
      <c r="Z113" s="99"/>
      <c r="AA113" s="99"/>
      <c r="AB113" s="77"/>
      <c r="AC113" s="77"/>
      <c r="AD113" s="77"/>
      <c r="AE113" s="77"/>
      <c r="AF113" s="77"/>
      <c r="AG113" s="77"/>
      <c r="AH113" s="77"/>
      <c r="AI113" s="77"/>
      <c r="AJ113" s="77"/>
      <c r="AK113" s="77"/>
      <c r="AL113" s="77"/>
      <c r="AM113" s="101"/>
      <c r="AN113" s="102"/>
      <c r="AO113" s="103"/>
      <c r="AP113" s="65"/>
      <c r="AQ113" s="66"/>
      <c r="AR113" s="67"/>
      <c r="AS113" s="99">
        <f t="shared" si="24"/>
        <v>0</v>
      </c>
      <c r="AT113" s="99"/>
      <c r="AU113" s="99"/>
      <c r="AV113" s="99">
        <f t="shared" si="25"/>
        <v>0</v>
      </c>
      <c r="AW113" s="99"/>
      <c r="AX113" s="99"/>
      <c r="AY113" s="80"/>
      <c r="AZ113" s="80"/>
      <c r="BA113" s="80"/>
      <c r="BB113" s="118"/>
      <c r="BE113" s="22">
        <f t="shared" si="21"/>
        <v>0</v>
      </c>
      <c r="BF113" s="22">
        <f t="shared" si="26"/>
        <v>0</v>
      </c>
    </row>
    <row r="114" spans="1:58" x14ac:dyDescent="0.2">
      <c r="A114" s="27" t="str">
        <f t="shared" si="27"/>
        <v/>
      </c>
      <c r="B114" s="77"/>
      <c r="C114" s="77"/>
      <c r="D114" s="77"/>
      <c r="E114" s="77"/>
      <c r="F114" s="77"/>
      <c r="G114" s="77"/>
      <c r="H114" s="77"/>
      <c r="I114" s="77"/>
      <c r="J114" s="77"/>
      <c r="K114" s="77"/>
      <c r="L114" s="77"/>
      <c r="M114" s="78"/>
      <c r="N114" s="78"/>
      <c r="O114" s="79"/>
      <c r="P114" s="79"/>
      <c r="Q114" s="79"/>
      <c r="R114" s="79"/>
      <c r="S114" s="79"/>
      <c r="T114" s="79"/>
      <c r="U114" s="80" t="str">
        <f t="shared" si="22"/>
        <v/>
      </c>
      <c r="V114" s="80"/>
      <c r="W114" s="98"/>
      <c r="X114" s="98"/>
      <c r="Y114" s="99" t="str">
        <f t="shared" si="23"/>
        <v/>
      </c>
      <c r="Z114" s="99"/>
      <c r="AA114" s="99"/>
      <c r="AB114" s="77"/>
      <c r="AC114" s="77"/>
      <c r="AD114" s="77"/>
      <c r="AE114" s="77"/>
      <c r="AF114" s="77"/>
      <c r="AG114" s="77"/>
      <c r="AH114" s="77"/>
      <c r="AI114" s="77"/>
      <c r="AJ114" s="77"/>
      <c r="AK114" s="77"/>
      <c r="AL114" s="77"/>
      <c r="AM114" s="101"/>
      <c r="AN114" s="102"/>
      <c r="AO114" s="103"/>
      <c r="AP114" s="65"/>
      <c r="AQ114" s="66"/>
      <c r="AR114" s="67"/>
      <c r="AS114" s="99">
        <f t="shared" si="24"/>
        <v>0</v>
      </c>
      <c r="AT114" s="99"/>
      <c r="AU114" s="99"/>
      <c r="AV114" s="99">
        <f t="shared" si="25"/>
        <v>0</v>
      </c>
      <c r="AW114" s="99"/>
      <c r="AX114" s="99"/>
      <c r="AY114" s="80"/>
      <c r="AZ114" s="80"/>
      <c r="BA114" s="80"/>
      <c r="BB114" s="118"/>
      <c r="BE114" s="22">
        <f t="shared" si="21"/>
        <v>0</v>
      </c>
      <c r="BF114" s="22">
        <f t="shared" si="26"/>
        <v>0</v>
      </c>
    </row>
    <row r="115" spans="1:58" x14ac:dyDescent="0.2">
      <c r="A115" s="27" t="str">
        <f t="shared" si="27"/>
        <v/>
      </c>
      <c r="B115" s="77"/>
      <c r="C115" s="77"/>
      <c r="D115" s="77"/>
      <c r="E115" s="77"/>
      <c r="F115" s="77"/>
      <c r="G115" s="77"/>
      <c r="H115" s="77"/>
      <c r="I115" s="77"/>
      <c r="J115" s="77"/>
      <c r="K115" s="77"/>
      <c r="L115" s="77"/>
      <c r="M115" s="78"/>
      <c r="N115" s="78"/>
      <c r="O115" s="79"/>
      <c r="P115" s="79"/>
      <c r="Q115" s="79"/>
      <c r="R115" s="79"/>
      <c r="S115" s="79"/>
      <c r="T115" s="79"/>
      <c r="U115" s="80" t="str">
        <f t="shared" si="22"/>
        <v/>
      </c>
      <c r="V115" s="80"/>
      <c r="W115" s="98"/>
      <c r="X115" s="98"/>
      <c r="Y115" s="99" t="str">
        <f t="shared" si="23"/>
        <v/>
      </c>
      <c r="Z115" s="99"/>
      <c r="AA115" s="99"/>
      <c r="AB115" s="77"/>
      <c r="AC115" s="77"/>
      <c r="AD115" s="77"/>
      <c r="AE115" s="77"/>
      <c r="AF115" s="77"/>
      <c r="AG115" s="77"/>
      <c r="AH115" s="77"/>
      <c r="AI115" s="77"/>
      <c r="AJ115" s="77"/>
      <c r="AK115" s="77"/>
      <c r="AL115" s="77"/>
      <c r="AM115" s="101"/>
      <c r="AN115" s="102"/>
      <c r="AO115" s="103"/>
      <c r="AP115" s="65"/>
      <c r="AQ115" s="66"/>
      <c r="AR115" s="67"/>
      <c r="AS115" s="99">
        <f t="shared" si="24"/>
        <v>0</v>
      </c>
      <c r="AT115" s="99"/>
      <c r="AU115" s="99"/>
      <c r="AV115" s="99">
        <f t="shared" si="25"/>
        <v>0</v>
      </c>
      <c r="AW115" s="99"/>
      <c r="AX115" s="99"/>
      <c r="AY115" s="80"/>
      <c r="AZ115" s="80"/>
      <c r="BA115" s="80"/>
      <c r="BB115" s="118"/>
      <c r="BE115" s="22">
        <f t="shared" si="21"/>
        <v>0</v>
      </c>
      <c r="BF115" s="22">
        <f t="shared" si="26"/>
        <v>0</v>
      </c>
    </row>
    <row r="116" spans="1:58" x14ac:dyDescent="0.2">
      <c r="A116" s="27" t="str">
        <f t="shared" si="27"/>
        <v/>
      </c>
      <c r="B116" s="77"/>
      <c r="C116" s="77"/>
      <c r="D116" s="77"/>
      <c r="E116" s="77"/>
      <c r="F116" s="77"/>
      <c r="G116" s="77"/>
      <c r="H116" s="77"/>
      <c r="I116" s="77"/>
      <c r="J116" s="77"/>
      <c r="K116" s="77"/>
      <c r="L116" s="77"/>
      <c r="M116" s="78"/>
      <c r="N116" s="78"/>
      <c r="O116" s="79"/>
      <c r="P116" s="79"/>
      <c r="Q116" s="79"/>
      <c r="R116" s="79"/>
      <c r="S116" s="79"/>
      <c r="T116" s="79"/>
      <c r="U116" s="80" t="str">
        <f t="shared" si="22"/>
        <v/>
      </c>
      <c r="V116" s="80"/>
      <c r="W116" s="98"/>
      <c r="X116" s="98"/>
      <c r="Y116" s="99" t="str">
        <f t="shared" si="23"/>
        <v/>
      </c>
      <c r="Z116" s="99"/>
      <c r="AA116" s="99"/>
      <c r="AB116" s="77"/>
      <c r="AC116" s="77"/>
      <c r="AD116" s="77"/>
      <c r="AE116" s="77"/>
      <c r="AF116" s="77"/>
      <c r="AG116" s="77"/>
      <c r="AH116" s="77"/>
      <c r="AI116" s="77"/>
      <c r="AJ116" s="77"/>
      <c r="AK116" s="77"/>
      <c r="AL116" s="77"/>
      <c r="AM116" s="101"/>
      <c r="AN116" s="102"/>
      <c r="AO116" s="103"/>
      <c r="AP116" s="65"/>
      <c r="AQ116" s="66"/>
      <c r="AR116" s="67"/>
      <c r="AS116" s="99">
        <f t="shared" si="24"/>
        <v>0</v>
      </c>
      <c r="AT116" s="99"/>
      <c r="AU116" s="99"/>
      <c r="AV116" s="99">
        <f t="shared" si="25"/>
        <v>0</v>
      </c>
      <c r="AW116" s="99"/>
      <c r="AX116" s="99"/>
      <c r="AY116" s="80"/>
      <c r="AZ116" s="80"/>
      <c r="BA116" s="80"/>
      <c r="BB116" s="118"/>
      <c r="BE116" s="22">
        <f t="shared" si="21"/>
        <v>0</v>
      </c>
      <c r="BF116" s="22">
        <f t="shared" si="26"/>
        <v>0</v>
      </c>
    </row>
    <row r="117" spans="1:58" x14ac:dyDescent="0.2">
      <c r="A117" s="27" t="str">
        <f t="shared" si="27"/>
        <v/>
      </c>
      <c r="B117" s="77"/>
      <c r="C117" s="77"/>
      <c r="D117" s="77"/>
      <c r="E117" s="77"/>
      <c r="F117" s="77"/>
      <c r="G117" s="77"/>
      <c r="H117" s="77"/>
      <c r="I117" s="77"/>
      <c r="J117" s="77"/>
      <c r="K117" s="77"/>
      <c r="L117" s="77"/>
      <c r="M117" s="78"/>
      <c r="N117" s="78"/>
      <c r="O117" s="79"/>
      <c r="P117" s="79"/>
      <c r="Q117" s="79"/>
      <c r="R117" s="79"/>
      <c r="S117" s="79"/>
      <c r="T117" s="79"/>
      <c r="U117" s="80" t="str">
        <f t="shared" si="22"/>
        <v/>
      </c>
      <c r="V117" s="80"/>
      <c r="W117" s="98"/>
      <c r="X117" s="98"/>
      <c r="Y117" s="99" t="str">
        <f t="shared" si="23"/>
        <v/>
      </c>
      <c r="Z117" s="99"/>
      <c r="AA117" s="99"/>
      <c r="AB117" s="77"/>
      <c r="AC117" s="77"/>
      <c r="AD117" s="77"/>
      <c r="AE117" s="77"/>
      <c r="AF117" s="77"/>
      <c r="AG117" s="77"/>
      <c r="AH117" s="77"/>
      <c r="AI117" s="77"/>
      <c r="AJ117" s="77"/>
      <c r="AK117" s="77"/>
      <c r="AL117" s="77"/>
      <c r="AM117" s="101"/>
      <c r="AN117" s="102"/>
      <c r="AO117" s="103"/>
      <c r="AP117" s="65"/>
      <c r="AQ117" s="66"/>
      <c r="AR117" s="67"/>
      <c r="AS117" s="99">
        <f t="shared" si="24"/>
        <v>0</v>
      </c>
      <c r="AT117" s="99"/>
      <c r="AU117" s="99"/>
      <c r="AV117" s="99">
        <f t="shared" si="25"/>
        <v>0</v>
      </c>
      <c r="AW117" s="99"/>
      <c r="AX117" s="99"/>
      <c r="AY117" s="80"/>
      <c r="AZ117" s="80"/>
      <c r="BA117" s="80"/>
      <c r="BB117" s="118"/>
      <c r="BE117" s="22">
        <f t="shared" si="21"/>
        <v>0</v>
      </c>
      <c r="BF117" s="22">
        <f t="shared" si="26"/>
        <v>0</v>
      </c>
    </row>
    <row r="118" spans="1:58" x14ac:dyDescent="0.2">
      <c r="A118" s="27" t="str">
        <f t="shared" si="27"/>
        <v/>
      </c>
      <c r="B118" s="77"/>
      <c r="C118" s="77"/>
      <c r="D118" s="77"/>
      <c r="E118" s="77"/>
      <c r="F118" s="77"/>
      <c r="G118" s="77"/>
      <c r="H118" s="77"/>
      <c r="I118" s="77"/>
      <c r="J118" s="77"/>
      <c r="K118" s="77"/>
      <c r="L118" s="77"/>
      <c r="M118" s="78"/>
      <c r="N118" s="78"/>
      <c r="O118" s="79"/>
      <c r="P118" s="79"/>
      <c r="Q118" s="79"/>
      <c r="R118" s="79"/>
      <c r="S118" s="79"/>
      <c r="T118" s="79"/>
      <c r="U118" s="80" t="str">
        <f t="shared" si="22"/>
        <v/>
      </c>
      <c r="V118" s="80"/>
      <c r="W118" s="98"/>
      <c r="X118" s="98"/>
      <c r="Y118" s="99" t="str">
        <f t="shared" si="23"/>
        <v/>
      </c>
      <c r="Z118" s="99"/>
      <c r="AA118" s="99"/>
      <c r="AB118" s="77"/>
      <c r="AC118" s="77"/>
      <c r="AD118" s="77"/>
      <c r="AE118" s="77"/>
      <c r="AF118" s="77"/>
      <c r="AG118" s="77"/>
      <c r="AH118" s="77"/>
      <c r="AI118" s="77"/>
      <c r="AJ118" s="77"/>
      <c r="AK118" s="77"/>
      <c r="AL118" s="77"/>
      <c r="AM118" s="101"/>
      <c r="AN118" s="102"/>
      <c r="AO118" s="103"/>
      <c r="AP118" s="65"/>
      <c r="AQ118" s="66"/>
      <c r="AR118" s="67"/>
      <c r="AS118" s="99">
        <f t="shared" si="24"/>
        <v>0</v>
      </c>
      <c r="AT118" s="99"/>
      <c r="AU118" s="99"/>
      <c r="AV118" s="99">
        <f t="shared" si="25"/>
        <v>0</v>
      </c>
      <c r="AW118" s="99"/>
      <c r="AX118" s="99"/>
      <c r="AY118" s="80"/>
      <c r="AZ118" s="80"/>
      <c r="BA118" s="80"/>
      <c r="BB118" s="118"/>
      <c r="BE118" s="22">
        <f t="shared" si="21"/>
        <v>0</v>
      </c>
      <c r="BF118" s="22">
        <f t="shared" si="26"/>
        <v>0</v>
      </c>
    </row>
    <row r="119" spans="1:58" x14ac:dyDescent="0.2">
      <c r="A119" s="27" t="str">
        <f t="shared" si="27"/>
        <v/>
      </c>
      <c r="B119" s="77"/>
      <c r="C119" s="77"/>
      <c r="D119" s="77"/>
      <c r="E119" s="77"/>
      <c r="F119" s="77"/>
      <c r="G119" s="77"/>
      <c r="H119" s="77"/>
      <c r="I119" s="77"/>
      <c r="J119" s="77"/>
      <c r="K119" s="77"/>
      <c r="L119" s="77"/>
      <c r="M119" s="78"/>
      <c r="N119" s="78"/>
      <c r="O119" s="79"/>
      <c r="P119" s="79"/>
      <c r="Q119" s="79"/>
      <c r="R119" s="79"/>
      <c r="S119" s="79"/>
      <c r="T119" s="79"/>
      <c r="U119" s="80" t="str">
        <f t="shared" si="22"/>
        <v/>
      </c>
      <c r="V119" s="80"/>
      <c r="W119" s="98"/>
      <c r="X119" s="98"/>
      <c r="Y119" s="99" t="str">
        <f t="shared" si="23"/>
        <v/>
      </c>
      <c r="Z119" s="99"/>
      <c r="AA119" s="99"/>
      <c r="AB119" s="77"/>
      <c r="AC119" s="77"/>
      <c r="AD119" s="77"/>
      <c r="AE119" s="77"/>
      <c r="AF119" s="77"/>
      <c r="AG119" s="77"/>
      <c r="AH119" s="77"/>
      <c r="AI119" s="77"/>
      <c r="AJ119" s="77"/>
      <c r="AK119" s="77"/>
      <c r="AL119" s="77"/>
      <c r="AM119" s="101"/>
      <c r="AN119" s="102"/>
      <c r="AO119" s="103"/>
      <c r="AP119" s="65"/>
      <c r="AQ119" s="66"/>
      <c r="AR119" s="67"/>
      <c r="AS119" s="99">
        <f t="shared" si="24"/>
        <v>0</v>
      </c>
      <c r="AT119" s="99"/>
      <c r="AU119" s="99"/>
      <c r="AV119" s="99">
        <f t="shared" si="25"/>
        <v>0</v>
      </c>
      <c r="AW119" s="99"/>
      <c r="AX119" s="99"/>
      <c r="AY119" s="80"/>
      <c r="AZ119" s="80"/>
      <c r="BA119" s="80"/>
      <c r="BB119" s="118"/>
      <c r="BE119" s="22">
        <f t="shared" si="21"/>
        <v>0</v>
      </c>
      <c r="BF119" s="22">
        <f t="shared" si="26"/>
        <v>0</v>
      </c>
    </row>
    <row r="120" spans="1:58" x14ac:dyDescent="0.2">
      <c r="A120" s="27" t="str">
        <f t="shared" si="27"/>
        <v/>
      </c>
      <c r="B120" s="77"/>
      <c r="C120" s="77"/>
      <c r="D120" s="77"/>
      <c r="E120" s="77"/>
      <c r="F120" s="77"/>
      <c r="G120" s="77"/>
      <c r="H120" s="77"/>
      <c r="I120" s="77"/>
      <c r="J120" s="77"/>
      <c r="K120" s="77"/>
      <c r="L120" s="77"/>
      <c r="M120" s="78"/>
      <c r="N120" s="78"/>
      <c r="O120" s="79"/>
      <c r="P120" s="79"/>
      <c r="Q120" s="79"/>
      <c r="R120" s="79"/>
      <c r="S120" s="79"/>
      <c r="T120" s="79"/>
      <c r="U120" s="80" t="str">
        <f t="shared" si="22"/>
        <v/>
      </c>
      <c r="V120" s="80"/>
      <c r="W120" s="98"/>
      <c r="X120" s="98"/>
      <c r="Y120" s="99" t="str">
        <f t="shared" si="23"/>
        <v/>
      </c>
      <c r="Z120" s="99"/>
      <c r="AA120" s="99"/>
      <c r="AB120" s="77"/>
      <c r="AC120" s="77"/>
      <c r="AD120" s="77"/>
      <c r="AE120" s="77"/>
      <c r="AF120" s="77"/>
      <c r="AG120" s="77"/>
      <c r="AH120" s="77"/>
      <c r="AI120" s="77"/>
      <c r="AJ120" s="77"/>
      <c r="AK120" s="77"/>
      <c r="AL120" s="77"/>
      <c r="AM120" s="101"/>
      <c r="AN120" s="102"/>
      <c r="AO120" s="103"/>
      <c r="AP120" s="65"/>
      <c r="AQ120" s="66"/>
      <c r="AR120" s="67"/>
      <c r="AS120" s="99">
        <f t="shared" si="24"/>
        <v>0</v>
      </c>
      <c r="AT120" s="99"/>
      <c r="AU120" s="99"/>
      <c r="AV120" s="99">
        <f t="shared" si="25"/>
        <v>0</v>
      </c>
      <c r="AW120" s="99"/>
      <c r="AX120" s="99"/>
      <c r="AY120" s="80"/>
      <c r="AZ120" s="80"/>
      <c r="BA120" s="80"/>
      <c r="BB120" s="118"/>
      <c r="BE120" s="22">
        <f t="shared" si="21"/>
        <v>0</v>
      </c>
      <c r="BF120" s="22">
        <f t="shared" si="26"/>
        <v>0</v>
      </c>
    </row>
    <row r="121" spans="1:58" x14ac:dyDescent="0.2">
      <c r="A121" s="27" t="str">
        <f t="shared" si="27"/>
        <v/>
      </c>
      <c r="B121" s="77"/>
      <c r="C121" s="77"/>
      <c r="D121" s="77"/>
      <c r="E121" s="77"/>
      <c r="F121" s="77"/>
      <c r="G121" s="77"/>
      <c r="H121" s="77"/>
      <c r="I121" s="77"/>
      <c r="J121" s="77"/>
      <c r="K121" s="77"/>
      <c r="L121" s="77"/>
      <c r="M121" s="78"/>
      <c r="N121" s="78"/>
      <c r="O121" s="79"/>
      <c r="P121" s="79"/>
      <c r="Q121" s="79"/>
      <c r="R121" s="79"/>
      <c r="S121" s="79"/>
      <c r="T121" s="79"/>
      <c r="U121" s="80" t="str">
        <f t="shared" si="22"/>
        <v/>
      </c>
      <c r="V121" s="80"/>
      <c r="W121" s="98"/>
      <c r="X121" s="98"/>
      <c r="Y121" s="99" t="str">
        <f t="shared" si="23"/>
        <v/>
      </c>
      <c r="Z121" s="99"/>
      <c r="AA121" s="99"/>
      <c r="AB121" s="77"/>
      <c r="AC121" s="77"/>
      <c r="AD121" s="77"/>
      <c r="AE121" s="77"/>
      <c r="AF121" s="77"/>
      <c r="AG121" s="77"/>
      <c r="AH121" s="77"/>
      <c r="AI121" s="77"/>
      <c r="AJ121" s="77"/>
      <c r="AK121" s="77"/>
      <c r="AL121" s="77"/>
      <c r="AM121" s="101"/>
      <c r="AN121" s="102"/>
      <c r="AO121" s="103"/>
      <c r="AP121" s="65"/>
      <c r="AQ121" s="66"/>
      <c r="AR121" s="67"/>
      <c r="AS121" s="99">
        <f t="shared" si="24"/>
        <v>0</v>
      </c>
      <c r="AT121" s="99"/>
      <c r="AU121" s="99"/>
      <c r="AV121" s="99">
        <f t="shared" si="25"/>
        <v>0</v>
      </c>
      <c r="AW121" s="99"/>
      <c r="AX121" s="99"/>
      <c r="AY121" s="80"/>
      <c r="AZ121" s="80"/>
      <c r="BA121" s="80"/>
      <c r="BB121" s="118"/>
      <c r="BE121" s="22">
        <f t="shared" si="21"/>
        <v>0</v>
      </c>
      <c r="BF121" s="22">
        <f t="shared" si="26"/>
        <v>0</v>
      </c>
    </row>
    <row r="122" spans="1:58" x14ac:dyDescent="0.2">
      <c r="A122" s="123" t="s">
        <v>58</v>
      </c>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5"/>
      <c r="Y122" s="68">
        <f>SUM(Y97:AA121)+Y77</f>
        <v>0</v>
      </c>
      <c r="Z122" s="68"/>
      <c r="AA122" s="68"/>
      <c r="AB122" s="126"/>
      <c r="AC122" s="126"/>
      <c r="AD122" s="126"/>
      <c r="AE122" s="126"/>
      <c r="AF122" s="126"/>
      <c r="AG122" s="126"/>
      <c r="AH122" s="126"/>
      <c r="AI122" s="126"/>
      <c r="AJ122" s="126"/>
      <c r="AK122" s="126"/>
      <c r="AL122" s="126"/>
      <c r="AM122" s="68">
        <f t="shared" ref="AM122" si="28">SUM(AM97:AO121)+AM77</f>
        <v>0</v>
      </c>
      <c r="AN122" s="68"/>
      <c r="AO122" s="68"/>
      <c r="AP122" s="68">
        <f t="shared" ref="AP122" si="29">SUM(AP97:AR121)+AP77</f>
        <v>0</v>
      </c>
      <c r="AQ122" s="68"/>
      <c r="AR122" s="68"/>
      <c r="AS122" s="68">
        <f t="shared" ref="AS122" si="30">SUM(AS97:AU121)+AS77</f>
        <v>0</v>
      </c>
      <c r="AT122" s="68"/>
      <c r="AU122" s="68"/>
      <c r="AV122" s="68">
        <f>SUM(AV97:AX121)+AV77</f>
        <v>0</v>
      </c>
      <c r="AW122" s="68"/>
      <c r="AX122" s="68"/>
      <c r="AY122" s="127"/>
      <c r="AZ122" s="127"/>
      <c r="BA122" s="127"/>
      <c r="BB122" s="128"/>
    </row>
    <row r="123" spans="1:58" x14ac:dyDescent="0.2">
      <c r="A123" s="122"/>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row>
    <row r="124" spans="1:58" x14ac:dyDescent="0.2">
      <c r="A124" s="91" t="str">
        <f>A34</f>
        <v>…………………………………………………………………………………………………</v>
      </c>
      <c r="B124" s="91"/>
      <c r="C124" s="91"/>
      <c r="D124" s="91"/>
      <c r="E124" s="91"/>
      <c r="F124" s="91"/>
      <c r="G124" s="91"/>
      <c r="H124" s="91"/>
      <c r="I124" s="91"/>
      <c r="J124" s="91"/>
      <c r="K124" s="91"/>
      <c r="L124" s="91"/>
      <c r="M124" s="91"/>
      <c r="N124" s="91"/>
      <c r="O124" s="91"/>
      <c r="P124" s="91"/>
      <c r="Q124" s="91"/>
      <c r="R124" s="91"/>
      <c r="S124" s="87" t="s">
        <v>60</v>
      </c>
      <c r="T124" s="87"/>
      <c r="U124" s="87"/>
      <c r="V124" s="87"/>
      <c r="W124" s="87"/>
      <c r="X124" s="87"/>
      <c r="Y124" s="87"/>
      <c r="Z124" s="87"/>
      <c r="AA124" s="87"/>
      <c r="AB124" s="87">
        <f>AB79</f>
        <v>0</v>
      </c>
      <c r="AC124" s="87"/>
      <c r="AD124" s="87" t="s">
        <v>61</v>
      </c>
      <c r="AE124" s="87"/>
      <c r="AF124" s="87"/>
      <c r="AG124" s="87"/>
      <c r="AH124" s="87"/>
      <c r="AI124" s="87"/>
      <c r="AJ124" s="87"/>
      <c r="AK124" s="87"/>
      <c r="AL124" s="87"/>
      <c r="AM124" s="87" t="str">
        <f ca="1">AM79</f>
        <v>##</v>
      </c>
      <c r="AN124" s="87"/>
      <c r="AO124" s="87"/>
      <c r="AP124" s="87"/>
      <c r="AQ124" s="87"/>
      <c r="AR124" s="87"/>
      <c r="AS124" s="87"/>
      <c r="AT124" s="87"/>
      <c r="AU124" s="87"/>
      <c r="AV124" s="87"/>
      <c r="AW124" s="87"/>
      <c r="AX124" s="87"/>
      <c r="AY124" s="87"/>
      <c r="AZ124" s="87"/>
      <c r="BA124" s="29" t="s">
        <v>101</v>
      </c>
    </row>
    <row r="126" spans="1:58" x14ac:dyDescent="0.2">
      <c r="A126" s="28"/>
      <c r="B126" s="28" t="s">
        <v>111</v>
      </c>
      <c r="Q126" s="86" t="s">
        <v>103</v>
      </c>
      <c r="R126" s="86"/>
      <c r="S126" s="86"/>
      <c r="AI126" s="86" t="s">
        <v>110</v>
      </c>
      <c r="AJ126" s="86"/>
      <c r="AK126" s="86"/>
      <c r="AL126" s="86"/>
      <c r="BC126" s="28"/>
      <c r="BD126" s="28"/>
      <c r="BE126" s="28"/>
      <c r="BF126" s="28"/>
    </row>
    <row r="127" spans="1:58" x14ac:dyDescent="0.2">
      <c r="A127" s="28"/>
      <c r="Q127" s="86" t="s">
        <v>104</v>
      </c>
      <c r="R127" s="86"/>
      <c r="S127" s="86"/>
      <c r="AI127" s="30"/>
      <c r="AJ127" s="30"/>
      <c r="AK127" s="30"/>
      <c r="BC127" s="28"/>
      <c r="BD127" s="28"/>
      <c r="BE127" s="28"/>
      <c r="BF127" s="28"/>
    </row>
    <row r="128" spans="1:58" x14ac:dyDescent="0.2">
      <c r="A128" s="28"/>
      <c r="B128" s="86" t="s">
        <v>112</v>
      </c>
      <c r="C128" s="86"/>
      <c r="D128" s="86"/>
      <c r="E128" s="84" t="str">
        <f>IF(E83="","",E83)</f>
        <v/>
      </c>
      <c r="F128" s="84"/>
      <c r="G128" s="84"/>
      <c r="H128" s="84"/>
      <c r="I128" s="84"/>
      <c r="J128" s="84"/>
      <c r="K128" s="84"/>
      <c r="L128" s="84"/>
      <c r="M128" s="84"/>
      <c r="N128" s="84"/>
      <c r="Q128" s="117" t="str">
        <f>Q83</f>
        <v>…./…./20….</v>
      </c>
      <c r="R128" s="117"/>
      <c r="S128" s="117"/>
      <c r="AI128" s="117" t="str">
        <f>AI83</f>
        <v>…./…./20….</v>
      </c>
      <c r="AJ128" s="117"/>
      <c r="AK128" s="117"/>
      <c r="BC128" s="28"/>
      <c r="BD128" s="28"/>
      <c r="BE128" s="28"/>
      <c r="BF128" s="28"/>
    </row>
    <row r="129" spans="1:58" x14ac:dyDescent="0.2">
      <c r="A129" s="28"/>
      <c r="E129" s="32"/>
      <c r="F129" s="32"/>
      <c r="G129" s="32"/>
      <c r="H129" s="32"/>
      <c r="I129" s="32"/>
      <c r="J129" s="32"/>
      <c r="K129" s="32"/>
      <c r="L129" s="32"/>
      <c r="M129" s="32"/>
      <c r="N129" s="32"/>
      <c r="BC129" s="28"/>
      <c r="BD129" s="28"/>
      <c r="BE129" s="28"/>
      <c r="BF129" s="28"/>
    </row>
    <row r="130" spans="1:58" x14ac:dyDescent="0.2">
      <c r="A130" s="28"/>
      <c r="B130" s="86" t="s">
        <v>113</v>
      </c>
      <c r="C130" s="86"/>
      <c r="D130" s="86"/>
      <c r="E130" s="84" t="str">
        <f>IF(E85="","",E85)</f>
        <v/>
      </c>
      <c r="F130" s="84"/>
      <c r="G130" s="84"/>
      <c r="H130" s="84"/>
      <c r="I130" s="84"/>
      <c r="J130" s="84"/>
      <c r="K130" s="84"/>
      <c r="L130" s="84"/>
      <c r="M130" s="84"/>
      <c r="N130" s="84"/>
      <c r="Q130" s="31" t="s">
        <v>107</v>
      </c>
      <c r="R130" s="31"/>
      <c r="S130" s="31"/>
      <c r="T130" s="28" t="s">
        <v>109</v>
      </c>
      <c r="U130" s="84" t="str">
        <f>IF(U85="","",U85)</f>
        <v/>
      </c>
      <c r="V130" s="84"/>
      <c r="W130" s="84"/>
      <c r="X130" s="84"/>
      <c r="Y130" s="84"/>
      <c r="Z130" s="84"/>
      <c r="AA130" s="84"/>
      <c r="AB130" s="84"/>
      <c r="AC130" s="84"/>
      <c r="AD130" s="84"/>
      <c r="AE130" s="84"/>
      <c r="AF130" s="84"/>
      <c r="AG130" s="84"/>
      <c r="AI130" s="31" t="s">
        <v>107</v>
      </c>
      <c r="AJ130" s="31"/>
      <c r="AK130" s="31"/>
      <c r="AL130" s="28" t="s">
        <v>109</v>
      </c>
      <c r="AM130" s="84" t="str">
        <f>IF(AM85="","",AM85)</f>
        <v/>
      </c>
      <c r="AN130" s="84"/>
      <c r="AO130" s="84"/>
      <c r="AP130" s="84"/>
      <c r="AQ130" s="84"/>
      <c r="AR130" s="84"/>
      <c r="AS130" s="84"/>
      <c r="AT130" s="84"/>
      <c r="AU130" s="84"/>
      <c r="AV130" s="84"/>
      <c r="AW130" s="84"/>
      <c r="AX130" s="84"/>
      <c r="AY130" s="84"/>
      <c r="AZ130" s="84"/>
      <c r="BA130" s="84"/>
      <c r="BB130" s="84"/>
      <c r="BC130" s="28"/>
      <c r="BD130" s="28"/>
      <c r="BE130" s="28"/>
      <c r="BF130" s="28"/>
    </row>
    <row r="131" spans="1:58" x14ac:dyDescent="0.2">
      <c r="A131" s="28"/>
      <c r="E131" s="32"/>
      <c r="F131" s="32"/>
      <c r="G131" s="32"/>
      <c r="H131" s="32"/>
      <c r="I131" s="32"/>
      <c r="J131" s="32"/>
      <c r="K131" s="32"/>
      <c r="L131" s="32"/>
      <c r="M131" s="32"/>
      <c r="N131" s="32"/>
      <c r="Q131" s="31" t="s">
        <v>105</v>
      </c>
      <c r="R131" s="31"/>
      <c r="S131" s="31"/>
      <c r="T131" s="28" t="s">
        <v>109</v>
      </c>
      <c r="U131" s="84" t="str">
        <f>IF(U86="","",U86)</f>
        <v/>
      </c>
      <c r="V131" s="84"/>
      <c r="W131" s="84"/>
      <c r="X131" s="84"/>
      <c r="Y131" s="84"/>
      <c r="Z131" s="84"/>
      <c r="AA131" s="84"/>
      <c r="AB131" s="84"/>
      <c r="AC131" s="84"/>
      <c r="AD131" s="84"/>
      <c r="AE131" s="84"/>
      <c r="AF131" s="84"/>
      <c r="AG131" s="84"/>
      <c r="AI131" s="31" t="s">
        <v>105</v>
      </c>
      <c r="AJ131" s="31"/>
      <c r="AK131" s="31"/>
      <c r="AL131" s="28" t="s">
        <v>109</v>
      </c>
      <c r="AM131" s="84" t="str">
        <f>IF(AM86="","",AM86)</f>
        <v/>
      </c>
      <c r="AN131" s="84"/>
      <c r="AO131" s="84"/>
      <c r="AP131" s="84"/>
      <c r="AQ131" s="84"/>
      <c r="AR131" s="84"/>
      <c r="AS131" s="84"/>
      <c r="AT131" s="84"/>
      <c r="AU131" s="84"/>
      <c r="AV131" s="84"/>
      <c r="AW131" s="84"/>
      <c r="AX131" s="84"/>
      <c r="AY131" s="84"/>
      <c r="AZ131" s="84"/>
      <c r="BA131" s="84"/>
      <c r="BB131" s="84"/>
      <c r="BC131" s="28"/>
      <c r="BD131" s="28"/>
      <c r="BE131" s="28"/>
      <c r="BF131" s="28"/>
    </row>
    <row r="132" spans="1:58" x14ac:dyDescent="0.2">
      <c r="A132" s="28"/>
      <c r="B132" s="86" t="s">
        <v>114</v>
      </c>
      <c r="C132" s="86"/>
      <c r="D132" s="86"/>
      <c r="E132" s="85" t="str">
        <f>IF(E87="","",E87)</f>
        <v/>
      </c>
      <c r="F132" s="85"/>
      <c r="G132" s="85"/>
      <c r="H132" s="85"/>
      <c r="I132" s="85"/>
      <c r="J132" s="85"/>
      <c r="K132" s="85"/>
      <c r="L132" s="85"/>
      <c r="M132" s="85"/>
      <c r="N132" s="85"/>
      <c r="Q132" s="31" t="s">
        <v>106</v>
      </c>
      <c r="R132" s="31"/>
      <c r="S132" s="31"/>
      <c r="T132" s="28" t="s">
        <v>109</v>
      </c>
      <c r="U132" s="87"/>
      <c r="V132" s="87"/>
      <c r="W132" s="87"/>
      <c r="X132" s="87"/>
      <c r="Y132" s="87"/>
      <c r="Z132" s="87"/>
      <c r="AA132" s="87"/>
      <c r="AB132" s="87"/>
      <c r="AC132" s="87"/>
      <c r="AD132" s="87"/>
      <c r="AE132" s="87"/>
      <c r="AF132" s="87"/>
      <c r="AG132" s="87"/>
      <c r="AI132" s="31" t="s">
        <v>106</v>
      </c>
      <c r="AJ132" s="31"/>
      <c r="AK132" s="31"/>
      <c r="AL132" s="28" t="s">
        <v>109</v>
      </c>
      <c r="AM132" s="87"/>
      <c r="AN132" s="87"/>
      <c r="AO132" s="87"/>
      <c r="AP132" s="87"/>
      <c r="AQ132" s="87"/>
      <c r="AR132" s="87"/>
      <c r="AS132" s="87"/>
      <c r="AT132" s="87"/>
      <c r="AU132" s="87"/>
      <c r="AV132" s="87"/>
      <c r="AW132" s="87"/>
      <c r="AX132" s="87"/>
      <c r="AY132" s="87"/>
      <c r="AZ132" s="87"/>
      <c r="BA132" s="87"/>
      <c r="BB132" s="87"/>
      <c r="BC132" s="28"/>
      <c r="BD132" s="28"/>
      <c r="BE132" s="28"/>
      <c r="BF132" s="28"/>
    </row>
    <row r="133" spans="1:58" x14ac:dyDescent="0.2">
      <c r="A133" s="28"/>
      <c r="B133" s="62"/>
      <c r="C133" s="62"/>
      <c r="D133" s="62"/>
      <c r="E133" s="61"/>
      <c r="F133" s="61"/>
      <c r="G133" s="61"/>
      <c r="H133" s="61"/>
      <c r="I133" s="61"/>
      <c r="J133" s="61"/>
      <c r="K133" s="61"/>
      <c r="L133" s="61"/>
      <c r="M133" s="61"/>
      <c r="N133" s="61"/>
      <c r="Q133" s="62"/>
      <c r="R133" s="62"/>
      <c r="S133" s="62"/>
      <c r="U133" s="63"/>
      <c r="V133" s="63"/>
      <c r="W133" s="63"/>
      <c r="X133" s="63"/>
      <c r="Y133" s="63"/>
      <c r="Z133" s="63"/>
      <c r="AA133" s="63"/>
      <c r="AB133" s="63"/>
      <c r="AC133" s="63"/>
      <c r="AD133" s="63"/>
      <c r="AE133" s="63"/>
      <c r="AF133" s="63"/>
      <c r="AG133" s="63"/>
      <c r="AI133" s="62"/>
      <c r="AJ133" s="62"/>
      <c r="AK133" s="62"/>
      <c r="AM133" s="63"/>
      <c r="AN133" s="63"/>
      <c r="AO133" s="63"/>
      <c r="AP133" s="63"/>
      <c r="AQ133" s="63"/>
      <c r="AR133" s="63"/>
      <c r="AS133" s="63"/>
      <c r="AT133" s="63"/>
      <c r="AU133" s="63"/>
      <c r="AV133" s="63"/>
      <c r="AW133" s="63"/>
      <c r="AX133" s="63"/>
      <c r="AY133" s="63"/>
      <c r="AZ133" s="63"/>
      <c r="BA133" s="63"/>
      <c r="BB133" s="63"/>
      <c r="BC133" s="28"/>
      <c r="BD133" s="28"/>
      <c r="BE133" s="28"/>
      <c r="BF133" s="28"/>
    </row>
    <row r="134" spans="1:58" x14ac:dyDescent="0.2">
      <c r="A134" s="28"/>
      <c r="Q134" s="31"/>
      <c r="R134" s="31"/>
      <c r="S134" s="31"/>
      <c r="U134" s="30"/>
      <c r="V134" s="30"/>
      <c r="W134" s="30"/>
      <c r="X134" s="30"/>
      <c r="Y134" s="30"/>
      <c r="Z134" s="30"/>
      <c r="AA134" s="30"/>
      <c r="AB134" s="30"/>
      <c r="AC134" s="30"/>
      <c r="AD134" s="30"/>
      <c r="AE134" s="30"/>
      <c r="AF134" s="30"/>
      <c r="AG134" s="30"/>
      <c r="AI134" s="31"/>
      <c r="AJ134" s="31"/>
      <c r="AK134" s="31"/>
      <c r="AM134" s="30"/>
      <c r="AN134" s="30"/>
      <c r="AO134" s="30"/>
      <c r="AP134" s="63"/>
      <c r="AQ134" s="63"/>
      <c r="AR134" s="63"/>
      <c r="AS134" s="30"/>
      <c r="AT134" s="30"/>
      <c r="AU134" s="30"/>
      <c r="AV134" s="30"/>
      <c r="AW134" s="30"/>
      <c r="AX134" s="30"/>
      <c r="AY134" s="30"/>
      <c r="AZ134" s="30"/>
      <c r="BA134" s="30"/>
      <c r="BB134" s="30"/>
      <c r="BC134" s="28"/>
      <c r="BD134" s="28"/>
      <c r="BE134" s="28"/>
      <c r="BF134" s="28"/>
    </row>
    <row r="135" spans="1:58" x14ac:dyDescent="0.2">
      <c r="A135" s="87" t="s">
        <v>102</v>
      </c>
      <c r="B135" s="87"/>
      <c r="C135" s="87"/>
      <c r="D135" s="87"/>
      <c r="E135" s="87"/>
      <c r="F135" s="87"/>
      <c r="G135" s="87"/>
      <c r="H135" s="87"/>
      <c r="I135" s="87"/>
      <c r="J135" s="87"/>
      <c r="K135" s="87"/>
      <c r="L135" s="87"/>
      <c r="M135" s="87"/>
      <c r="N135" s="87"/>
      <c r="O135" s="87"/>
      <c r="P135" s="87"/>
      <c r="Q135" s="87"/>
      <c r="R135" s="87"/>
    </row>
  </sheetData>
  <sheetProtection algorithmName="SHA-512" hashValue="Zl1OFoUrVK17Xop1v2sGC6sYzweju3kTLxpoKq/+R6HqN+qEWqhbgQLOT0YMUDSdrDoD+yrXe7eBG1AKrNnIAg==" saltValue="byEz6Z8brUlot9hMcUwH7w==" spinCount="100000" sheet="1" objects="1" scenarios="1" selectLockedCells="1"/>
  <mergeCells count="1227">
    <mergeCell ref="B4:L6"/>
    <mergeCell ref="AV31:AX31"/>
    <mergeCell ref="AP122:AR122"/>
    <mergeCell ref="A33:X33"/>
    <mergeCell ref="B31:L31"/>
    <mergeCell ref="M31:N31"/>
    <mergeCell ref="O31:Q31"/>
    <mergeCell ref="R31:T31"/>
    <mergeCell ref="U31:V31"/>
    <mergeCell ref="W31:X31"/>
    <mergeCell ref="A32:X32"/>
    <mergeCell ref="AJ32:AL32"/>
    <mergeCell ref="AM32:AO32"/>
    <mergeCell ref="AS32:AU32"/>
    <mergeCell ref="AV32:AX32"/>
    <mergeCell ref="A4:A6"/>
    <mergeCell ref="AY1:BB1"/>
    <mergeCell ref="AW1:AX1"/>
    <mergeCell ref="AW2:AX2"/>
    <mergeCell ref="AS1:AU2"/>
    <mergeCell ref="AY2:BB2"/>
    <mergeCell ref="A2:L3"/>
    <mergeCell ref="AS5:AU6"/>
    <mergeCell ref="O4:T4"/>
    <mergeCell ref="U4:AA4"/>
    <mergeCell ref="W5:X6"/>
    <mergeCell ref="Y5:AA6"/>
    <mergeCell ref="AB5:AI6"/>
    <mergeCell ref="AJ5:AL6"/>
    <mergeCell ref="AM5:AO6"/>
    <mergeCell ref="O5:Q6"/>
    <mergeCell ref="R5:T6"/>
    <mergeCell ref="U5:V6"/>
    <mergeCell ref="AM29:AO29"/>
    <mergeCell ref="M4:N6"/>
    <mergeCell ref="AS29:AU29"/>
    <mergeCell ref="AY32:BB32"/>
    <mergeCell ref="AB4:AU4"/>
    <mergeCell ref="AV4:AX6"/>
    <mergeCell ref="AY4:BB6"/>
    <mergeCell ref="AY31:BB31"/>
    <mergeCell ref="AV30:AX30"/>
    <mergeCell ref="AY30:BB30"/>
    <mergeCell ref="Y32:AA32"/>
    <mergeCell ref="AB32:AI32"/>
    <mergeCell ref="AV29:AX29"/>
    <mergeCell ref="AY29:BB29"/>
    <mergeCell ref="AJ27:AL27"/>
    <mergeCell ref="AM27:AO27"/>
    <mergeCell ref="AS27:AU27"/>
    <mergeCell ref="AV27:AX27"/>
    <mergeCell ref="AY27:BB27"/>
    <mergeCell ref="AJ25:AL25"/>
    <mergeCell ref="AM25:AO25"/>
    <mergeCell ref="AS25:AU25"/>
    <mergeCell ref="AV25:AX25"/>
    <mergeCell ref="AY25:BB25"/>
    <mergeCell ref="AV24:AX24"/>
    <mergeCell ref="AY24:BB24"/>
    <mergeCell ref="AJ24:AL24"/>
    <mergeCell ref="Y31:AA31"/>
    <mergeCell ref="AB31:AI31"/>
    <mergeCell ref="AJ31:AL31"/>
    <mergeCell ref="AM31:AO31"/>
    <mergeCell ref="AS31:AU31"/>
    <mergeCell ref="AP28:AR28"/>
    <mergeCell ref="B30:L30"/>
    <mergeCell ref="M30:N30"/>
    <mergeCell ref="O30:Q30"/>
    <mergeCell ref="R30:T30"/>
    <mergeCell ref="U30:V30"/>
    <mergeCell ref="AV28:AX28"/>
    <mergeCell ref="AY28:BB28"/>
    <mergeCell ref="B29:L29"/>
    <mergeCell ref="M29:N29"/>
    <mergeCell ref="O29:Q29"/>
    <mergeCell ref="R29:T29"/>
    <mergeCell ref="U29:V29"/>
    <mergeCell ref="W29:X29"/>
    <mergeCell ref="Y29:AA29"/>
    <mergeCell ref="AB29:AI29"/>
    <mergeCell ref="W28:X28"/>
    <mergeCell ref="Y28:AA28"/>
    <mergeCell ref="AB28:AI28"/>
    <mergeCell ref="AJ28:AL28"/>
    <mergeCell ref="AM28:AO28"/>
    <mergeCell ref="AS28:AU28"/>
    <mergeCell ref="B28:L28"/>
    <mergeCell ref="M28:N28"/>
    <mergeCell ref="O28:Q28"/>
    <mergeCell ref="W30:X30"/>
    <mergeCell ref="Y30:AA30"/>
    <mergeCell ref="AB30:AI30"/>
    <mergeCell ref="AJ30:AL30"/>
    <mergeCell ref="AM30:AO30"/>
    <mergeCell ref="AS30:AU30"/>
    <mergeCell ref="AJ29:AL29"/>
    <mergeCell ref="O27:Q27"/>
    <mergeCell ref="R27:T27"/>
    <mergeCell ref="U27:V27"/>
    <mergeCell ref="W27:X27"/>
    <mergeCell ref="Y27:AA27"/>
    <mergeCell ref="AB27:AI27"/>
    <mergeCell ref="W26:X26"/>
    <mergeCell ref="Y26:AA26"/>
    <mergeCell ref="AB26:AI26"/>
    <mergeCell ref="AJ26:AL26"/>
    <mergeCell ref="AM26:AO26"/>
    <mergeCell ref="AS26:AU26"/>
    <mergeCell ref="B26:L26"/>
    <mergeCell ref="M26:N26"/>
    <mergeCell ref="O26:Q26"/>
    <mergeCell ref="R26:T26"/>
    <mergeCell ref="U26:V26"/>
    <mergeCell ref="AP26:AR26"/>
    <mergeCell ref="AP27:AR27"/>
    <mergeCell ref="AP29:AR29"/>
    <mergeCell ref="R28:T28"/>
    <mergeCell ref="U28:V28"/>
    <mergeCell ref="B24:L24"/>
    <mergeCell ref="M24:N24"/>
    <mergeCell ref="O24:Q24"/>
    <mergeCell ref="R24:T24"/>
    <mergeCell ref="U24:V24"/>
    <mergeCell ref="B25:L25"/>
    <mergeCell ref="M25:N25"/>
    <mergeCell ref="O25:Q25"/>
    <mergeCell ref="R25:T25"/>
    <mergeCell ref="U25:V25"/>
    <mergeCell ref="W25:X25"/>
    <mergeCell ref="Y25:AA25"/>
    <mergeCell ref="AB25:AI25"/>
    <mergeCell ref="W24:X24"/>
    <mergeCell ref="Y24:AA24"/>
    <mergeCell ref="AB24:AI24"/>
    <mergeCell ref="AP24:AR24"/>
    <mergeCell ref="AP25:AR25"/>
    <mergeCell ref="AM24:AO24"/>
    <mergeCell ref="AV26:AX26"/>
    <mergeCell ref="AY26:BB26"/>
    <mergeCell ref="B27:L27"/>
    <mergeCell ref="M27:N27"/>
    <mergeCell ref="B22:L22"/>
    <mergeCell ref="M22:N22"/>
    <mergeCell ref="O22:Q22"/>
    <mergeCell ref="R22:T22"/>
    <mergeCell ref="U22:V22"/>
    <mergeCell ref="AV22:AX22"/>
    <mergeCell ref="AY22:BB22"/>
    <mergeCell ref="B23:L23"/>
    <mergeCell ref="M23:N23"/>
    <mergeCell ref="O23:Q23"/>
    <mergeCell ref="R23:T23"/>
    <mergeCell ref="U23:V23"/>
    <mergeCell ref="W23:X23"/>
    <mergeCell ref="Y23:AA23"/>
    <mergeCell ref="AB23:AI23"/>
    <mergeCell ref="W22:X22"/>
    <mergeCell ref="Y22:AA22"/>
    <mergeCell ref="AB22:AI22"/>
    <mergeCell ref="AJ22:AL22"/>
    <mergeCell ref="AM22:AO22"/>
    <mergeCell ref="AS22:AU22"/>
    <mergeCell ref="AP23:AR23"/>
    <mergeCell ref="AS24:AU24"/>
    <mergeCell ref="AJ23:AL23"/>
    <mergeCell ref="AM23:AO23"/>
    <mergeCell ref="AS23:AU23"/>
    <mergeCell ref="AV23:AX23"/>
    <mergeCell ref="AY23:BB23"/>
    <mergeCell ref="B20:L20"/>
    <mergeCell ref="M20:N20"/>
    <mergeCell ref="O20:Q20"/>
    <mergeCell ref="R20:T20"/>
    <mergeCell ref="U20:V20"/>
    <mergeCell ref="AV20:AX20"/>
    <mergeCell ref="AY20:BB20"/>
    <mergeCell ref="B21:L21"/>
    <mergeCell ref="M21:N21"/>
    <mergeCell ref="O21:Q21"/>
    <mergeCell ref="R21:T21"/>
    <mergeCell ref="U21:V21"/>
    <mergeCell ref="W21:X21"/>
    <mergeCell ref="Y21:AA21"/>
    <mergeCell ref="AB21:AI21"/>
    <mergeCell ref="W20:X20"/>
    <mergeCell ref="Y20:AA20"/>
    <mergeCell ref="AB20:AI20"/>
    <mergeCell ref="AJ20:AL20"/>
    <mergeCell ref="AM20:AO20"/>
    <mergeCell ref="AS20:AU20"/>
    <mergeCell ref="AJ21:AL21"/>
    <mergeCell ref="AM21:AO21"/>
    <mergeCell ref="AS21:AU21"/>
    <mergeCell ref="AV21:AX21"/>
    <mergeCell ref="AY21:BB21"/>
    <mergeCell ref="B18:L18"/>
    <mergeCell ref="M18:N18"/>
    <mergeCell ref="O18:Q18"/>
    <mergeCell ref="R18:T18"/>
    <mergeCell ref="U18:V18"/>
    <mergeCell ref="AV18:AX18"/>
    <mergeCell ref="AY18:BB18"/>
    <mergeCell ref="B19:L19"/>
    <mergeCell ref="M19:N19"/>
    <mergeCell ref="O19:Q19"/>
    <mergeCell ref="R19:T19"/>
    <mergeCell ref="U19:V19"/>
    <mergeCell ref="W19:X19"/>
    <mergeCell ref="Y19:AA19"/>
    <mergeCell ref="AB19:AI19"/>
    <mergeCell ref="W18:X18"/>
    <mergeCell ref="Y18:AA18"/>
    <mergeCell ref="AB18:AI18"/>
    <mergeCell ref="AJ18:AL18"/>
    <mergeCell ref="AM18:AO18"/>
    <mergeCell ref="AS18:AU18"/>
    <mergeCell ref="AJ19:AL19"/>
    <mergeCell ref="AM19:AO19"/>
    <mergeCell ref="AS19:AU19"/>
    <mergeCell ref="AV19:AX19"/>
    <mergeCell ref="AY19:BB19"/>
    <mergeCell ref="B16:L16"/>
    <mergeCell ref="M16:N16"/>
    <mergeCell ref="O16:Q16"/>
    <mergeCell ref="R16:T16"/>
    <mergeCell ref="U16:V16"/>
    <mergeCell ref="AV16:AX16"/>
    <mergeCell ref="AY16:BB16"/>
    <mergeCell ref="B17:L17"/>
    <mergeCell ref="M17:N17"/>
    <mergeCell ref="O17:Q17"/>
    <mergeCell ref="R17:T17"/>
    <mergeCell ref="U17:V17"/>
    <mergeCell ref="W17:X17"/>
    <mergeCell ref="Y17:AA17"/>
    <mergeCell ref="AB17:AI17"/>
    <mergeCell ref="W16:X16"/>
    <mergeCell ref="Y16:AA16"/>
    <mergeCell ref="AB16:AI16"/>
    <mergeCell ref="AJ16:AL16"/>
    <mergeCell ref="AM16:AO16"/>
    <mergeCell ref="AS16:AU16"/>
    <mergeCell ref="AJ17:AL17"/>
    <mergeCell ref="AM17:AO17"/>
    <mergeCell ref="AS17:AU17"/>
    <mergeCell ref="AV17:AX17"/>
    <mergeCell ref="AY17:BB17"/>
    <mergeCell ref="R14:T14"/>
    <mergeCell ref="U14:V14"/>
    <mergeCell ref="AV14:AX14"/>
    <mergeCell ref="AY14:BB14"/>
    <mergeCell ref="B15:L15"/>
    <mergeCell ref="M15:N15"/>
    <mergeCell ref="O15:Q15"/>
    <mergeCell ref="R15:T15"/>
    <mergeCell ref="U15:V15"/>
    <mergeCell ref="W15:X15"/>
    <mergeCell ref="Y15:AA15"/>
    <mergeCell ref="AB15:AI15"/>
    <mergeCell ref="W14:X14"/>
    <mergeCell ref="Y14:AA14"/>
    <mergeCell ref="AB14:AI14"/>
    <mergeCell ref="AJ14:AL14"/>
    <mergeCell ref="AM14:AO14"/>
    <mergeCell ref="AS14:AU14"/>
    <mergeCell ref="AJ15:AL15"/>
    <mergeCell ref="AM15:AO15"/>
    <mergeCell ref="AS15:AU15"/>
    <mergeCell ref="AV15:AX15"/>
    <mergeCell ref="AY15:BB15"/>
    <mergeCell ref="AV12:AX12"/>
    <mergeCell ref="AY12:BB12"/>
    <mergeCell ref="B13:L13"/>
    <mergeCell ref="M13:N13"/>
    <mergeCell ref="O13:Q13"/>
    <mergeCell ref="R13:T13"/>
    <mergeCell ref="U13:V13"/>
    <mergeCell ref="W13:X13"/>
    <mergeCell ref="Y13:AA13"/>
    <mergeCell ref="AB13:AI13"/>
    <mergeCell ref="W12:X12"/>
    <mergeCell ref="Y12:AA12"/>
    <mergeCell ref="AB12:AI12"/>
    <mergeCell ref="AJ12:AL12"/>
    <mergeCell ref="AM12:AO12"/>
    <mergeCell ref="AS12:AU12"/>
    <mergeCell ref="AJ13:AL13"/>
    <mergeCell ref="AM13:AO13"/>
    <mergeCell ref="AS13:AU13"/>
    <mergeCell ref="AV13:AX13"/>
    <mergeCell ref="AY13:BB13"/>
    <mergeCell ref="AV10:AX10"/>
    <mergeCell ref="AY10:BB10"/>
    <mergeCell ref="B11:L11"/>
    <mergeCell ref="M11:N11"/>
    <mergeCell ref="O11:Q11"/>
    <mergeCell ref="R11:T11"/>
    <mergeCell ref="U11:V11"/>
    <mergeCell ref="W11:X11"/>
    <mergeCell ref="Y11:AA11"/>
    <mergeCell ref="AB11:AI11"/>
    <mergeCell ref="W10:X10"/>
    <mergeCell ref="Y10:AA10"/>
    <mergeCell ref="AB10:AI10"/>
    <mergeCell ref="AJ10:AL10"/>
    <mergeCell ref="AM10:AO10"/>
    <mergeCell ref="AS10:AU10"/>
    <mergeCell ref="AJ11:AL11"/>
    <mergeCell ref="AM11:AO11"/>
    <mergeCell ref="AS11:AU11"/>
    <mergeCell ref="AV11:AX11"/>
    <mergeCell ref="AY11:BB11"/>
    <mergeCell ref="AV8:AX8"/>
    <mergeCell ref="AY8:BB8"/>
    <mergeCell ref="B9:L9"/>
    <mergeCell ref="M9:N9"/>
    <mergeCell ref="O9:Q9"/>
    <mergeCell ref="R9:T9"/>
    <mergeCell ref="U9:V9"/>
    <mergeCell ref="W9:X9"/>
    <mergeCell ref="Y9:AA9"/>
    <mergeCell ref="AB9:AI9"/>
    <mergeCell ref="W8:X8"/>
    <mergeCell ref="Y8:AA8"/>
    <mergeCell ref="AB8:AI8"/>
    <mergeCell ref="AJ8:AL8"/>
    <mergeCell ref="AM8:AO8"/>
    <mergeCell ref="AS8:AU8"/>
    <mergeCell ref="AJ9:AL9"/>
    <mergeCell ref="AM9:AO9"/>
    <mergeCell ref="AS9:AU9"/>
    <mergeCell ref="AV9:AX9"/>
    <mergeCell ref="AY9:BB9"/>
    <mergeCell ref="U41:AG41"/>
    <mergeCell ref="U42:AG42"/>
    <mergeCell ref="AM40:BB40"/>
    <mergeCell ref="AM41:BB41"/>
    <mergeCell ref="AM42:BB42"/>
    <mergeCell ref="Q38:S38"/>
    <mergeCell ref="AI38:AK38"/>
    <mergeCell ref="AI36:AL36"/>
    <mergeCell ref="Q37:S37"/>
    <mergeCell ref="Q36:S36"/>
    <mergeCell ref="A34:R34"/>
    <mergeCell ref="S34:AA34"/>
    <mergeCell ref="AB34:AC34"/>
    <mergeCell ref="AD34:AL34"/>
    <mergeCell ref="AM34:AZ34"/>
    <mergeCell ref="A1:L1"/>
    <mergeCell ref="AY7:BB7"/>
    <mergeCell ref="AV7:AX7"/>
    <mergeCell ref="AS7:AU7"/>
    <mergeCell ref="AM7:AO7"/>
    <mergeCell ref="AJ7:AL7"/>
    <mergeCell ref="B8:L8"/>
    <mergeCell ref="M8:N8"/>
    <mergeCell ref="O8:Q8"/>
    <mergeCell ref="R8:T8"/>
    <mergeCell ref="U8:V8"/>
    <mergeCell ref="R7:T7"/>
    <mergeCell ref="U7:V7"/>
    <mergeCell ref="W7:X7"/>
    <mergeCell ref="Y7:AA7"/>
    <mergeCell ref="AB7:AI7"/>
    <mergeCell ref="O7:Q7"/>
    <mergeCell ref="AS46:AU47"/>
    <mergeCell ref="AW46:AX46"/>
    <mergeCell ref="AY46:BB46"/>
    <mergeCell ref="A47:L48"/>
    <mergeCell ref="AW47:AX47"/>
    <mergeCell ref="AY47:BB47"/>
    <mergeCell ref="A49:A51"/>
    <mergeCell ref="B49:L51"/>
    <mergeCell ref="M49:N51"/>
    <mergeCell ref="O49:T49"/>
    <mergeCell ref="U49:AA49"/>
    <mergeCell ref="AB49:AU49"/>
    <mergeCell ref="AV49:AX51"/>
    <mergeCell ref="AY49:BB51"/>
    <mergeCell ref="O50:Q51"/>
    <mergeCell ref="R50:T51"/>
    <mergeCell ref="U50:V51"/>
    <mergeCell ref="W50:X51"/>
    <mergeCell ref="Y50:AA51"/>
    <mergeCell ref="AB50:AI51"/>
    <mergeCell ref="AJ50:AL51"/>
    <mergeCell ref="AM50:AO51"/>
    <mergeCell ref="AV52:AX52"/>
    <mergeCell ref="AY52:BB52"/>
    <mergeCell ref="B53:L53"/>
    <mergeCell ref="M53:N53"/>
    <mergeCell ref="O53:Q53"/>
    <mergeCell ref="R53:T53"/>
    <mergeCell ref="U53:V53"/>
    <mergeCell ref="W53:X53"/>
    <mergeCell ref="Y53:AA53"/>
    <mergeCell ref="AB53:AI53"/>
    <mergeCell ref="AJ53:AL53"/>
    <mergeCell ref="AM53:AO53"/>
    <mergeCell ref="AS53:AU53"/>
    <mergeCell ref="AV53:AX53"/>
    <mergeCell ref="AY53:BB53"/>
    <mergeCell ref="AS50:AU51"/>
    <mergeCell ref="B52:L52"/>
    <mergeCell ref="M52:N52"/>
    <mergeCell ref="O52:Q52"/>
    <mergeCell ref="R52:T52"/>
    <mergeCell ref="U52:V52"/>
    <mergeCell ref="W52:X52"/>
    <mergeCell ref="Y52:AA52"/>
    <mergeCell ref="AB52:AI52"/>
    <mergeCell ref="AJ52:AL52"/>
    <mergeCell ref="AM52:AO52"/>
    <mergeCell ref="AS52:AU52"/>
    <mergeCell ref="AM54:AO54"/>
    <mergeCell ref="AS54:AU54"/>
    <mergeCell ref="AV54:AX54"/>
    <mergeCell ref="AY54:BB54"/>
    <mergeCell ref="B55:L55"/>
    <mergeCell ref="M55:N55"/>
    <mergeCell ref="O55:Q55"/>
    <mergeCell ref="R55:T55"/>
    <mergeCell ref="U55:V55"/>
    <mergeCell ref="W55:X55"/>
    <mergeCell ref="Y55:AA55"/>
    <mergeCell ref="AB55:AI55"/>
    <mergeCell ref="AJ55:AL55"/>
    <mergeCell ref="AM55:AO55"/>
    <mergeCell ref="AS55:AU55"/>
    <mergeCell ref="AV55:AX55"/>
    <mergeCell ref="AY55:BB55"/>
    <mergeCell ref="B54:L54"/>
    <mergeCell ref="M54:N54"/>
    <mergeCell ref="O54:Q54"/>
    <mergeCell ref="R54:T54"/>
    <mergeCell ref="U54:V54"/>
    <mergeCell ref="W54:X54"/>
    <mergeCell ref="Y54:AA54"/>
    <mergeCell ref="AB54:AI54"/>
    <mergeCell ref="AJ54:AL54"/>
    <mergeCell ref="AM56:AO56"/>
    <mergeCell ref="AS56:AU56"/>
    <mergeCell ref="AV56:AX56"/>
    <mergeCell ref="AY56:BB56"/>
    <mergeCell ref="B57:L57"/>
    <mergeCell ref="M57:N57"/>
    <mergeCell ref="O57:Q57"/>
    <mergeCell ref="R57:T57"/>
    <mergeCell ref="U57:V57"/>
    <mergeCell ref="W57:X57"/>
    <mergeCell ref="Y57:AA57"/>
    <mergeCell ref="AB57:AI57"/>
    <mergeCell ref="AJ57:AL57"/>
    <mergeCell ref="AM57:AO57"/>
    <mergeCell ref="AS57:AU57"/>
    <mergeCell ref="AV57:AX57"/>
    <mergeCell ref="AY57:BB57"/>
    <mergeCell ref="B56:L56"/>
    <mergeCell ref="M56:N56"/>
    <mergeCell ref="O56:Q56"/>
    <mergeCell ref="R56:T56"/>
    <mergeCell ref="U56:V56"/>
    <mergeCell ref="W56:X56"/>
    <mergeCell ref="Y56:AA56"/>
    <mergeCell ref="AB56:AI56"/>
    <mergeCell ref="AJ56:AL56"/>
    <mergeCell ref="AM58:AO58"/>
    <mergeCell ref="AS58:AU58"/>
    <mergeCell ref="AV58:AX58"/>
    <mergeCell ref="AY58:BB58"/>
    <mergeCell ref="B59:L59"/>
    <mergeCell ref="M59:N59"/>
    <mergeCell ref="O59:Q59"/>
    <mergeCell ref="R59:T59"/>
    <mergeCell ref="U59:V59"/>
    <mergeCell ref="W59:X59"/>
    <mergeCell ref="Y59:AA59"/>
    <mergeCell ref="AB59:AI59"/>
    <mergeCell ref="AJ59:AL59"/>
    <mergeCell ref="AM59:AO59"/>
    <mergeCell ref="AS59:AU59"/>
    <mergeCell ref="AV59:AX59"/>
    <mergeCell ref="AY59:BB59"/>
    <mergeCell ref="B58:L58"/>
    <mergeCell ref="M58:N58"/>
    <mergeCell ref="O58:Q58"/>
    <mergeCell ref="R58:T58"/>
    <mergeCell ref="U58:V58"/>
    <mergeCell ref="W58:X58"/>
    <mergeCell ref="Y58:AA58"/>
    <mergeCell ref="AB58:AI58"/>
    <mergeCell ref="AJ58:AL58"/>
    <mergeCell ref="AM60:AO60"/>
    <mergeCell ref="AS60:AU60"/>
    <mergeCell ref="AV60:AX60"/>
    <mergeCell ref="AY60:BB60"/>
    <mergeCell ref="B61:L61"/>
    <mergeCell ref="M61:N61"/>
    <mergeCell ref="O61:Q61"/>
    <mergeCell ref="R61:T61"/>
    <mergeCell ref="U61:V61"/>
    <mergeCell ref="W61:X61"/>
    <mergeCell ref="Y61:AA61"/>
    <mergeCell ref="AB61:AI61"/>
    <mergeCell ref="AJ61:AL61"/>
    <mergeCell ref="AM61:AO61"/>
    <mergeCell ref="AS61:AU61"/>
    <mergeCell ref="AV61:AX61"/>
    <mergeCell ref="AY61:BB61"/>
    <mergeCell ref="B60:L60"/>
    <mergeCell ref="M60:N60"/>
    <mergeCell ref="O60:Q60"/>
    <mergeCell ref="R60:T60"/>
    <mergeCell ref="U60:V60"/>
    <mergeCell ref="W60:X60"/>
    <mergeCell ref="Y60:AA60"/>
    <mergeCell ref="AB60:AI60"/>
    <mergeCell ref="AJ60:AL60"/>
    <mergeCell ref="AM62:AO62"/>
    <mergeCell ref="AS62:AU62"/>
    <mergeCell ref="AV62:AX62"/>
    <mergeCell ref="AY62:BB62"/>
    <mergeCell ref="B63:L63"/>
    <mergeCell ref="M63:N63"/>
    <mergeCell ref="O63:Q63"/>
    <mergeCell ref="R63:T63"/>
    <mergeCell ref="U63:V63"/>
    <mergeCell ref="W63:X63"/>
    <mergeCell ref="Y63:AA63"/>
    <mergeCell ref="AB63:AI63"/>
    <mergeCell ref="AJ63:AL63"/>
    <mergeCell ref="AM63:AO63"/>
    <mergeCell ref="AS63:AU63"/>
    <mergeCell ref="AV63:AX63"/>
    <mergeCell ref="AY63:BB63"/>
    <mergeCell ref="B62:L62"/>
    <mergeCell ref="M62:N62"/>
    <mergeCell ref="O62:Q62"/>
    <mergeCell ref="R62:T62"/>
    <mergeCell ref="U62:V62"/>
    <mergeCell ref="W62:X62"/>
    <mergeCell ref="Y62:AA62"/>
    <mergeCell ref="AB62:AI62"/>
    <mergeCell ref="AJ62:AL62"/>
    <mergeCell ref="AM64:AO64"/>
    <mergeCell ref="AS64:AU64"/>
    <mergeCell ref="AV64:AX64"/>
    <mergeCell ref="AY64:BB64"/>
    <mergeCell ref="B65:L65"/>
    <mergeCell ref="M65:N65"/>
    <mergeCell ref="O65:Q65"/>
    <mergeCell ref="R65:T65"/>
    <mergeCell ref="U65:V65"/>
    <mergeCell ref="W65:X65"/>
    <mergeCell ref="Y65:AA65"/>
    <mergeCell ref="AB65:AI65"/>
    <mergeCell ref="AJ65:AL65"/>
    <mergeCell ref="AM65:AO65"/>
    <mergeCell ref="AS65:AU65"/>
    <mergeCell ref="AV65:AX65"/>
    <mergeCell ref="AY65:BB65"/>
    <mergeCell ref="B64:L64"/>
    <mergeCell ref="M64:N64"/>
    <mergeCell ref="O64:Q64"/>
    <mergeCell ref="R64:T64"/>
    <mergeCell ref="U64:V64"/>
    <mergeCell ref="W64:X64"/>
    <mergeCell ref="Y64:AA64"/>
    <mergeCell ref="AB64:AI64"/>
    <mergeCell ref="AJ64:AL64"/>
    <mergeCell ref="AM66:AO66"/>
    <mergeCell ref="AS66:AU66"/>
    <mergeCell ref="AV66:AX66"/>
    <mergeCell ref="AY66:BB66"/>
    <mergeCell ref="B67:L67"/>
    <mergeCell ref="M67:N67"/>
    <mergeCell ref="O67:Q67"/>
    <mergeCell ref="R67:T67"/>
    <mergeCell ref="U67:V67"/>
    <mergeCell ref="W67:X67"/>
    <mergeCell ref="Y67:AA67"/>
    <mergeCell ref="AB67:AI67"/>
    <mergeCell ref="AJ67:AL67"/>
    <mergeCell ref="AM67:AO67"/>
    <mergeCell ref="AS67:AU67"/>
    <mergeCell ref="AV67:AX67"/>
    <mergeCell ref="AY67:BB67"/>
    <mergeCell ref="B66:L66"/>
    <mergeCell ref="M66:N66"/>
    <mergeCell ref="O66:Q66"/>
    <mergeCell ref="R66:T66"/>
    <mergeCell ref="U66:V66"/>
    <mergeCell ref="W66:X66"/>
    <mergeCell ref="Y66:AA66"/>
    <mergeCell ref="AB66:AI66"/>
    <mergeCell ref="AJ66:AL66"/>
    <mergeCell ref="AM68:AO68"/>
    <mergeCell ref="AS68:AU68"/>
    <mergeCell ref="AV68:AX68"/>
    <mergeCell ref="AY68:BB68"/>
    <mergeCell ref="B69:L69"/>
    <mergeCell ref="M69:N69"/>
    <mergeCell ref="O69:Q69"/>
    <mergeCell ref="R69:T69"/>
    <mergeCell ref="U69:V69"/>
    <mergeCell ref="W69:X69"/>
    <mergeCell ref="Y69:AA69"/>
    <mergeCell ref="AB69:AI69"/>
    <mergeCell ref="AJ69:AL69"/>
    <mergeCell ref="AM69:AO69"/>
    <mergeCell ref="AS69:AU69"/>
    <mergeCell ref="AV69:AX69"/>
    <mergeCell ref="AY69:BB69"/>
    <mergeCell ref="B68:L68"/>
    <mergeCell ref="M68:N68"/>
    <mergeCell ref="O68:Q68"/>
    <mergeCell ref="R68:T68"/>
    <mergeCell ref="U68:V68"/>
    <mergeCell ref="W68:X68"/>
    <mergeCell ref="Y68:AA68"/>
    <mergeCell ref="AB68:AI68"/>
    <mergeCell ref="AJ68:AL68"/>
    <mergeCell ref="AM70:AO70"/>
    <mergeCell ref="AS70:AU70"/>
    <mergeCell ref="AV70:AX70"/>
    <mergeCell ref="AY70:BB70"/>
    <mergeCell ref="B71:L71"/>
    <mergeCell ref="M71:N71"/>
    <mergeCell ref="O71:Q71"/>
    <mergeCell ref="R71:T71"/>
    <mergeCell ref="U71:V71"/>
    <mergeCell ref="W71:X71"/>
    <mergeCell ref="Y71:AA71"/>
    <mergeCell ref="AB71:AI71"/>
    <mergeCell ref="AJ71:AL71"/>
    <mergeCell ref="AM71:AO71"/>
    <mergeCell ref="AS71:AU71"/>
    <mergeCell ref="AV71:AX71"/>
    <mergeCell ref="AY71:BB71"/>
    <mergeCell ref="B70:L70"/>
    <mergeCell ref="M70:N70"/>
    <mergeCell ref="O70:Q70"/>
    <mergeCell ref="R70:T70"/>
    <mergeCell ref="U70:V70"/>
    <mergeCell ref="W70:X70"/>
    <mergeCell ref="Y70:AA70"/>
    <mergeCell ref="AB70:AI70"/>
    <mergeCell ref="AJ70:AL70"/>
    <mergeCell ref="AM72:AO72"/>
    <mergeCell ref="AS72:AU72"/>
    <mergeCell ref="AV72:AX72"/>
    <mergeCell ref="AY72:BB72"/>
    <mergeCell ref="B73:L73"/>
    <mergeCell ref="M73:N73"/>
    <mergeCell ref="O73:Q73"/>
    <mergeCell ref="R73:T73"/>
    <mergeCell ref="U73:V73"/>
    <mergeCell ref="W73:X73"/>
    <mergeCell ref="Y73:AA73"/>
    <mergeCell ref="AB73:AI73"/>
    <mergeCell ref="AJ73:AL73"/>
    <mergeCell ref="AM73:AO73"/>
    <mergeCell ref="AS73:AU73"/>
    <mergeCell ref="AV73:AX73"/>
    <mergeCell ref="AY73:BB73"/>
    <mergeCell ref="B72:L72"/>
    <mergeCell ref="M72:N72"/>
    <mergeCell ref="O72:Q72"/>
    <mergeCell ref="R72:T72"/>
    <mergeCell ref="U72:V72"/>
    <mergeCell ref="W72:X72"/>
    <mergeCell ref="Y72:AA72"/>
    <mergeCell ref="AB72:AI72"/>
    <mergeCell ref="AJ72:AL72"/>
    <mergeCell ref="AM74:AO74"/>
    <mergeCell ref="AS74:AU74"/>
    <mergeCell ref="AV74:AX74"/>
    <mergeCell ref="AY74:BB74"/>
    <mergeCell ref="B75:L75"/>
    <mergeCell ref="M75:N75"/>
    <mergeCell ref="O75:Q75"/>
    <mergeCell ref="R75:T75"/>
    <mergeCell ref="U75:V75"/>
    <mergeCell ref="W75:X75"/>
    <mergeCell ref="Y75:AA75"/>
    <mergeCell ref="AB75:AI75"/>
    <mergeCell ref="AJ75:AL75"/>
    <mergeCell ref="AM75:AO75"/>
    <mergeCell ref="AS75:AU75"/>
    <mergeCell ref="AV75:AX75"/>
    <mergeCell ref="AY75:BB75"/>
    <mergeCell ref="B74:L74"/>
    <mergeCell ref="M74:N74"/>
    <mergeCell ref="O74:Q74"/>
    <mergeCell ref="R74:T74"/>
    <mergeCell ref="U74:V74"/>
    <mergeCell ref="W74:X74"/>
    <mergeCell ref="Y74:AA74"/>
    <mergeCell ref="AB74:AI74"/>
    <mergeCell ref="AJ74:AL74"/>
    <mergeCell ref="AM76:AO76"/>
    <mergeCell ref="AS76:AU76"/>
    <mergeCell ref="AV76:AX76"/>
    <mergeCell ref="AY76:BB76"/>
    <mergeCell ref="A77:X77"/>
    <mergeCell ref="Y77:AA77"/>
    <mergeCell ref="AB77:AI77"/>
    <mergeCell ref="AJ77:AL77"/>
    <mergeCell ref="AM77:AO77"/>
    <mergeCell ref="AS77:AU77"/>
    <mergeCell ref="AV77:AX77"/>
    <mergeCell ref="AY77:BB77"/>
    <mergeCell ref="B76:L76"/>
    <mergeCell ref="M76:N76"/>
    <mergeCell ref="O76:Q76"/>
    <mergeCell ref="R76:T76"/>
    <mergeCell ref="U76:V76"/>
    <mergeCell ref="W76:X76"/>
    <mergeCell ref="Y76:AA76"/>
    <mergeCell ref="AB76:AI76"/>
    <mergeCell ref="AJ76:AL76"/>
    <mergeCell ref="AP76:AR76"/>
    <mergeCell ref="AP77:AR77"/>
    <mergeCell ref="AB94:AU94"/>
    <mergeCell ref="AV94:AX96"/>
    <mergeCell ref="AY94:BB96"/>
    <mergeCell ref="O95:Q96"/>
    <mergeCell ref="R95:T96"/>
    <mergeCell ref="U95:V96"/>
    <mergeCell ref="W95:X96"/>
    <mergeCell ref="Y95:AA96"/>
    <mergeCell ref="AB95:AI96"/>
    <mergeCell ref="AJ95:AL96"/>
    <mergeCell ref="AM95:AO96"/>
    <mergeCell ref="AS95:AU96"/>
    <mergeCell ref="AP95:AR96"/>
    <mergeCell ref="U87:AG87"/>
    <mergeCell ref="AM87:BB87"/>
    <mergeCell ref="A78:X78"/>
    <mergeCell ref="A79:R79"/>
    <mergeCell ref="S79:AA79"/>
    <mergeCell ref="AB79:AC79"/>
    <mergeCell ref="AD79:AL79"/>
    <mergeCell ref="AM79:AZ79"/>
    <mergeCell ref="U85:AG85"/>
    <mergeCell ref="AM85:BB85"/>
    <mergeCell ref="U86:AG86"/>
    <mergeCell ref="AM86:BB86"/>
    <mergeCell ref="Q81:S81"/>
    <mergeCell ref="AI81:AL81"/>
    <mergeCell ref="Q82:S82"/>
    <mergeCell ref="Q83:S83"/>
    <mergeCell ref="AI83:AK83"/>
    <mergeCell ref="AM98:AO98"/>
    <mergeCell ref="AS98:AU98"/>
    <mergeCell ref="AV98:AX98"/>
    <mergeCell ref="AY98:BB98"/>
    <mergeCell ref="B99:L99"/>
    <mergeCell ref="M99:N99"/>
    <mergeCell ref="O99:Q99"/>
    <mergeCell ref="R99:T99"/>
    <mergeCell ref="U99:V99"/>
    <mergeCell ref="W99:X99"/>
    <mergeCell ref="Y99:AA99"/>
    <mergeCell ref="AB99:AI99"/>
    <mergeCell ref="AJ99:AL99"/>
    <mergeCell ref="AM99:AO99"/>
    <mergeCell ref="AS99:AU99"/>
    <mergeCell ref="AV99:AX99"/>
    <mergeCell ref="AY99:BB99"/>
    <mergeCell ref="B98:L98"/>
    <mergeCell ref="M98:N98"/>
    <mergeCell ref="O98:Q98"/>
    <mergeCell ref="R98:T98"/>
    <mergeCell ref="U98:V98"/>
    <mergeCell ref="W98:X98"/>
    <mergeCell ref="Y98:AA98"/>
    <mergeCell ref="AB98:AI98"/>
    <mergeCell ref="AJ98:AL98"/>
    <mergeCell ref="AM100:AO100"/>
    <mergeCell ref="AS100:AU100"/>
    <mergeCell ref="AV100:AX100"/>
    <mergeCell ref="AY100:BB100"/>
    <mergeCell ref="B101:L101"/>
    <mergeCell ref="M101:N101"/>
    <mergeCell ref="O101:Q101"/>
    <mergeCell ref="R101:T101"/>
    <mergeCell ref="U101:V101"/>
    <mergeCell ref="W101:X101"/>
    <mergeCell ref="Y101:AA101"/>
    <mergeCell ref="AB101:AI101"/>
    <mergeCell ref="AJ101:AL101"/>
    <mergeCell ref="AM101:AO101"/>
    <mergeCell ref="AS101:AU101"/>
    <mergeCell ref="AV101:AX101"/>
    <mergeCell ref="AY101:BB101"/>
    <mergeCell ref="B100:L100"/>
    <mergeCell ref="M100:N100"/>
    <mergeCell ref="O100:Q100"/>
    <mergeCell ref="R100:T100"/>
    <mergeCell ref="U100:V100"/>
    <mergeCell ref="W100:X100"/>
    <mergeCell ref="Y100:AA100"/>
    <mergeCell ref="AB100:AI100"/>
    <mergeCell ref="AJ100:AL100"/>
    <mergeCell ref="AM102:AO102"/>
    <mergeCell ref="AS102:AU102"/>
    <mergeCell ref="AV102:AX102"/>
    <mergeCell ref="AY102:BB102"/>
    <mergeCell ref="B103:L103"/>
    <mergeCell ref="M103:N103"/>
    <mergeCell ref="O103:Q103"/>
    <mergeCell ref="R103:T103"/>
    <mergeCell ref="U103:V103"/>
    <mergeCell ref="W103:X103"/>
    <mergeCell ref="Y103:AA103"/>
    <mergeCell ref="AB103:AI103"/>
    <mergeCell ref="AJ103:AL103"/>
    <mergeCell ref="AM103:AO103"/>
    <mergeCell ref="AS103:AU103"/>
    <mergeCell ref="AV103:AX103"/>
    <mergeCell ref="AY103:BB103"/>
    <mergeCell ref="B102:L102"/>
    <mergeCell ref="M102:N102"/>
    <mergeCell ref="O102:Q102"/>
    <mergeCell ref="R102:T102"/>
    <mergeCell ref="U102:V102"/>
    <mergeCell ref="W102:X102"/>
    <mergeCell ref="Y102:AA102"/>
    <mergeCell ref="AB102:AI102"/>
    <mergeCell ref="AJ102:AL102"/>
    <mergeCell ref="AM104:AO104"/>
    <mergeCell ref="AS104:AU104"/>
    <mergeCell ref="AV104:AX104"/>
    <mergeCell ref="AY104:BB104"/>
    <mergeCell ref="B105:L105"/>
    <mergeCell ref="M105:N105"/>
    <mergeCell ref="O105:Q105"/>
    <mergeCell ref="R105:T105"/>
    <mergeCell ref="U105:V105"/>
    <mergeCell ref="W105:X105"/>
    <mergeCell ref="Y105:AA105"/>
    <mergeCell ref="AB105:AI105"/>
    <mergeCell ref="AJ105:AL105"/>
    <mergeCell ref="AM105:AO105"/>
    <mergeCell ref="AS105:AU105"/>
    <mergeCell ref="AV105:AX105"/>
    <mergeCell ref="AY105:BB105"/>
    <mergeCell ref="B104:L104"/>
    <mergeCell ref="M104:N104"/>
    <mergeCell ref="O104:Q104"/>
    <mergeCell ref="R104:T104"/>
    <mergeCell ref="U104:V104"/>
    <mergeCell ref="W104:X104"/>
    <mergeCell ref="Y104:AA104"/>
    <mergeCell ref="AB104:AI104"/>
    <mergeCell ref="AJ104:AL104"/>
    <mergeCell ref="AM106:AO106"/>
    <mergeCell ref="AS106:AU106"/>
    <mergeCell ref="AV106:AX106"/>
    <mergeCell ref="AY106:BB106"/>
    <mergeCell ref="B107:L107"/>
    <mergeCell ref="M107:N107"/>
    <mergeCell ref="O107:Q107"/>
    <mergeCell ref="R107:T107"/>
    <mergeCell ref="U107:V107"/>
    <mergeCell ref="W107:X107"/>
    <mergeCell ref="Y107:AA107"/>
    <mergeCell ref="AB107:AI107"/>
    <mergeCell ref="AJ107:AL107"/>
    <mergeCell ref="AM107:AO107"/>
    <mergeCell ref="AS107:AU107"/>
    <mergeCell ref="AV107:AX107"/>
    <mergeCell ref="AY107:BB107"/>
    <mergeCell ref="B106:L106"/>
    <mergeCell ref="M106:N106"/>
    <mergeCell ref="O106:Q106"/>
    <mergeCell ref="R106:T106"/>
    <mergeCell ref="U106:V106"/>
    <mergeCell ref="W106:X106"/>
    <mergeCell ref="Y106:AA106"/>
    <mergeCell ref="AB106:AI106"/>
    <mergeCell ref="AJ106:AL106"/>
    <mergeCell ref="AM108:AO108"/>
    <mergeCell ref="AS108:AU108"/>
    <mergeCell ref="AV108:AX108"/>
    <mergeCell ref="AY108:BB108"/>
    <mergeCell ref="B109:L109"/>
    <mergeCell ref="M109:N109"/>
    <mergeCell ref="O109:Q109"/>
    <mergeCell ref="R109:T109"/>
    <mergeCell ref="U109:V109"/>
    <mergeCell ref="W109:X109"/>
    <mergeCell ref="Y109:AA109"/>
    <mergeCell ref="AB109:AI109"/>
    <mergeCell ref="AJ109:AL109"/>
    <mergeCell ref="AM109:AO109"/>
    <mergeCell ref="AS109:AU109"/>
    <mergeCell ref="AV109:AX109"/>
    <mergeCell ref="AY109:BB109"/>
    <mergeCell ref="B108:L108"/>
    <mergeCell ref="M108:N108"/>
    <mergeCell ref="O108:Q108"/>
    <mergeCell ref="R108:T108"/>
    <mergeCell ref="U108:V108"/>
    <mergeCell ref="W108:X108"/>
    <mergeCell ref="Y108:AA108"/>
    <mergeCell ref="AB108:AI108"/>
    <mergeCell ref="AJ108:AL108"/>
    <mergeCell ref="AM110:AO110"/>
    <mergeCell ref="AS110:AU110"/>
    <mergeCell ref="AV110:AX110"/>
    <mergeCell ref="AY110:BB110"/>
    <mergeCell ref="B111:L111"/>
    <mergeCell ref="M111:N111"/>
    <mergeCell ref="O111:Q111"/>
    <mergeCell ref="R111:T111"/>
    <mergeCell ref="U111:V111"/>
    <mergeCell ref="W111:X111"/>
    <mergeCell ref="Y111:AA111"/>
    <mergeCell ref="AB111:AI111"/>
    <mergeCell ref="AJ111:AL111"/>
    <mergeCell ref="AM111:AO111"/>
    <mergeCell ref="AS111:AU111"/>
    <mergeCell ref="AV111:AX111"/>
    <mergeCell ref="AY111:BB111"/>
    <mergeCell ref="B110:L110"/>
    <mergeCell ref="M110:N110"/>
    <mergeCell ref="O110:Q110"/>
    <mergeCell ref="R110:T110"/>
    <mergeCell ref="U110:V110"/>
    <mergeCell ref="W110:X110"/>
    <mergeCell ref="Y110:AA110"/>
    <mergeCell ref="AB110:AI110"/>
    <mergeCell ref="AJ110:AL110"/>
    <mergeCell ref="AM112:AO112"/>
    <mergeCell ref="AS112:AU112"/>
    <mergeCell ref="AV112:AX112"/>
    <mergeCell ref="AY112:BB112"/>
    <mergeCell ref="B113:L113"/>
    <mergeCell ref="M113:N113"/>
    <mergeCell ref="O113:Q113"/>
    <mergeCell ref="R113:T113"/>
    <mergeCell ref="U113:V113"/>
    <mergeCell ref="W113:X113"/>
    <mergeCell ref="Y113:AA113"/>
    <mergeCell ref="AB113:AI113"/>
    <mergeCell ref="AJ113:AL113"/>
    <mergeCell ref="AM113:AO113"/>
    <mergeCell ref="AS113:AU113"/>
    <mergeCell ref="AV113:AX113"/>
    <mergeCell ref="AY113:BB113"/>
    <mergeCell ref="B112:L112"/>
    <mergeCell ref="M112:N112"/>
    <mergeCell ref="O112:Q112"/>
    <mergeCell ref="R112:T112"/>
    <mergeCell ref="U112:V112"/>
    <mergeCell ref="W112:X112"/>
    <mergeCell ref="Y112:AA112"/>
    <mergeCell ref="AB112:AI112"/>
    <mergeCell ref="AJ112:AL112"/>
    <mergeCell ref="AM114:AO114"/>
    <mergeCell ref="AS114:AU114"/>
    <mergeCell ref="AV114:AX114"/>
    <mergeCell ref="AY114:BB114"/>
    <mergeCell ref="B115:L115"/>
    <mergeCell ref="M115:N115"/>
    <mergeCell ref="O115:Q115"/>
    <mergeCell ref="R115:T115"/>
    <mergeCell ref="U115:V115"/>
    <mergeCell ref="W115:X115"/>
    <mergeCell ref="Y115:AA115"/>
    <mergeCell ref="AB115:AI115"/>
    <mergeCell ref="AJ115:AL115"/>
    <mergeCell ref="AM115:AO115"/>
    <mergeCell ref="AS115:AU115"/>
    <mergeCell ref="AV115:AX115"/>
    <mergeCell ref="AY115:BB115"/>
    <mergeCell ref="B114:L114"/>
    <mergeCell ref="M114:N114"/>
    <mergeCell ref="O114:Q114"/>
    <mergeCell ref="R114:T114"/>
    <mergeCell ref="U114:V114"/>
    <mergeCell ref="W114:X114"/>
    <mergeCell ref="Y114:AA114"/>
    <mergeCell ref="AB114:AI114"/>
    <mergeCell ref="AJ114:AL114"/>
    <mergeCell ref="AP114:AR114"/>
    <mergeCell ref="AP115:AR115"/>
    <mergeCell ref="AM116:AO116"/>
    <mergeCell ref="AS116:AU116"/>
    <mergeCell ref="AV116:AX116"/>
    <mergeCell ref="AY116:BB116"/>
    <mergeCell ref="B117:L117"/>
    <mergeCell ref="M117:N117"/>
    <mergeCell ref="O117:Q117"/>
    <mergeCell ref="R117:T117"/>
    <mergeCell ref="U117:V117"/>
    <mergeCell ref="W117:X117"/>
    <mergeCell ref="Y117:AA117"/>
    <mergeCell ref="AB117:AI117"/>
    <mergeCell ref="AJ117:AL117"/>
    <mergeCell ref="AM117:AO117"/>
    <mergeCell ref="AS117:AU117"/>
    <mergeCell ref="AV117:AX117"/>
    <mergeCell ref="AY117:BB117"/>
    <mergeCell ref="B116:L116"/>
    <mergeCell ref="M116:N116"/>
    <mergeCell ref="O116:Q116"/>
    <mergeCell ref="R116:T116"/>
    <mergeCell ref="U116:V116"/>
    <mergeCell ref="W116:X116"/>
    <mergeCell ref="Y116:AA116"/>
    <mergeCell ref="AB116:AI116"/>
    <mergeCell ref="AJ116:AL116"/>
    <mergeCell ref="AP116:AR116"/>
    <mergeCell ref="AP117:AR117"/>
    <mergeCell ref="AB120:AI120"/>
    <mergeCell ref="AJ120:AL120"/>
    <mergeCell ref="AM118:AO118"/>
    <mergeCell ref="AS118:AU118"/>
    <mergeCell ref="AV118:AX118"/>
    <mergeCell ref="AY118:BB118"/>
    <mergeCell ref="B119:L119"/>
    <mergeCell ref="M119:N119"/>
    <mergeCell ref="O119:Q119"/>
    <mergeCell ref="R119:T119"/>
    <mergeCell ref="U119:V119"/>
    <mergeCell ref="W119:X119"/>
    <mergeCell ref="Y119:AA119"/>
    <mergeCell ref="AB119:AI119"/>
    <mergeCell ref="AJ119:AL119"/>
    <mergeCell ref="AM119:AO119"/>
    <mergeCell ref="AS119:AU119"/>
    <mergeCell ref="AV119:AX119"/>
    <mergeCell ref="AY119:BB119"/>
    <mergeCell ref="B118:L118"/>
    <mergeCell ref="M118:N118"/>
    <mergeCell ref="O118:Q118"/>
    <mergeCell ref="R118:T118"/>
    <mergeCell ref="U118:V118"/>
    <mergeCell ref="W118:X118"/>
    <mergeCell ref="Y118:AA118"/>
    <mergeCell ref="AB118:AI118"/>
    <mergeCell ref="AJ118:AL118"/>
    <mergeCell ref="AP118:AR118"/>
    <mergeCell ref="AP119:AR119"/>
    <mergeCell ref="AP120:AR120"/>
    <mergeCell ref="AM132:BB132"/>
    <mergeCell ref="AB121:AI121"/>
    <mergeCell ref="AJ121:AL121"/>
    <mergeCell ref="AM120:AO120"/>
    <mergeCell ref="AS120:AU120"/>
    <mergeCell ref="AW91:AX91"/>
    <mergeCell ref="AY91:BB91"/>
    <mergeCell ref="A123:X123"/>
    <mergeCell ref="AS121:AU121"/>
    <mergeCell ref="AV121:AX121"/>
    <mergeCell ref="AY121:BB121"/>
    <mergeCell ref="A122:X122"/>
    <mergeCell ref="Y122:AA122"/>
    <mergeCell ref="AB122:AI122"/>
    <mergeCell ref="AJ122:AL122"/>
    <mergeCell ref="AM122:AO122"/>
    <mergeCell ref="AS122:AU122"/>
    <mergeCell ref="AV122:AX122"/>
    <mergeCell ref="AY122:BB122"/>
    <mergeCell ref="B121:L121"/>
    <mergeCell ref="M121:N121"/>
    <mergeCell ref="O121:Q121"/>
    <mergeCell ref="R121:T121"/>
    <mergeCell ref="U121:V121"/>
    <mergeCell ref="W121:X121"/>
    <mergeCell ref="Y121:AA121"/>
    <mergeCell ref="AV120:AX120"/>
    <mergeCell ref="AY120:BB120"/>
    <mergeCell ref="B120:L120"/>
    <mergeCell ref="M120:N120"/>
    <mergeCell ref="O120:Q120"/>
    <mergeCell ref="U120:V120"/>
    <mergeCell ref="AB124:AC124"/>
    <mergeCell ref="AD124:AL124"/>
    <mergeCell ref="AM124:AZ124"/>
    <mergeCell ref="U131:AG131"/>
    <mergeCell ref="AM131:BB131"/>
    <mergeCell ref="U130:AG130"/>
    <mergeCell ref="AM130:BB130"/>
    <mergeCell ref="AM121:AO121"/>
    <mergeCell ref="AS91:AU92"/>
    <mergeCell ref="A92:L93"/>
    <mergeCell ref="AW92:AX92"/>
    <mergeCell ref="AY92:BB92"/>
    <mergeCell ref="A135:R135"/>
    <mergeCell ref="Q126:S126"/>
    <mergeCell ref="AI126:AL126"/>
    <mergeCell ref="Q127:S127"/>
    <mergeCell ref="Q128:S128"/>
    <mergeCell ref="AI128:AK128"/>
    <mergeCell ref="B97:L97"/>
    <mergeCell ref="M97:N97"/>
    <mergeCell ref="O97:Q97"/>
    <mergeCell ref="R97:T97"/>
    <mergeCell ref="U97:V97"/>
    <mergeCell ref="W97:X97"/>
    <mergeCell ref="Y97:AA97"/>
    <mergeCell ref="AB97:AI97"/>
    <mergeCell ref="AJ97:AL97"/>
    <mergeCell ref="AM97:AO97"/>
    <mergeCell ref="AS97:AU97"/>
    <mergeCell ref="AV97:AX97"/>
    <mergeCell ref="AY97:BB97"/>
    <mergeCell ref="U132:AG132"/>
    <mergeCell ref="E40:N40"/>
    <mergeCell ref="E42:N42"/>
    <mergeCell ref="E83:N83"/>
    <mergeCell ref="E85:N85"/>
    <mergeCell ref="E87:N87"/>
    <mergeCell ref="E128:N128"/>
    <mergeCell ref="E130:N130"/>
    <mergeCell ref="E132:N132"/>
    <mergeCell ref="B42:D42"/>
    <mergeCell ref="B40:D40"/>
    <mergeCell ref="B38:D38"/>
    <mergeCell ref="B83:D83"/>
    <mergeCell ref="B85:D85"/>
    <mergeCell ref="B87:D87"/>
    <mergeCell ref="B128:D128"/>
    <mergeCell ref="B130:D130"/>
    <mergeCell ref="B132:D132"/>
    <mergeCell ref="A90:R90"/>
    <mergeCell ref="A91:L91"/>
    <mergeCell ref="A45:R45"/>
    <mergeCell ref="A124:R124"/>
    <mergeCell ref="R120:T120"/>
    <mergeCell ref="A94:A96"/>
    <mergeCell ref="B94:L96"/>
    <mergeCell ref="M94:N96"/>
    <mergeCell ref="O94:T94"/>
    <mergeCell ref="A46:L46"/>
    <mergeCell ref="S124:AA124"/>
    <mergeCell ref="W120:X120"/>
    <mergeCell ref="Y120:AA120"/>
    <mergeCell ref="U94:AA94"/>
    <mergeCell ref="U40:AG40"/>
    <mergeCell ref="AP7:AR7"/>
    <mergeCell ref="AP8:AR8"/>
    <mergeCell ref="AP9:AR9"/>
    <mergeCell ref="AP10:AR10"/>
    <mergeCell ref="AP11:AR11"/>
    <mergeCell ref="AP12:AR12"/>
    <mergeCell ref="AP13:AR13"/>
    <mergeCell ref="AP14:AR14"/>
    <mergeCell ref="AP15:AR15"/>
    <mergeCell ref="AP16:AR16"/>
    <mergeCell ref="AP17:AR17"/>
    <mergeCell ref="AP18:AR18"/>
    <mergeCell ref="AP19:AR19"/>
    <mergeCell ref="AP20:AR20"/>
    <mergeCell ref="AP21:AR21"/>
    <mergeCell ref="AP22:AR22"/>
    <mergeCell ref="E38:N38"/>
    <mergeCell ref="B7:L7"/>
    <mergeCell ref="M7:N7"/>
    <mergeCell ref="B10:L10"/>
    <mergeCell ref="M10:N10"/>
    <mergeCell ref="O10:Q10"/>
    <mergeCell ref="R10:T10"/>
    <mergeCell ref="U10:V10"/>
    <mergeCell ref="B12:L12"/>
    <mergeCell ref="M12:N12"/>
    <mergeCell ref="O12:Q12"/>
    <mergeCell ref="R12:T12"/>
    <mergeCell ref="U12:V12"/>
    <mergeCell ref="B14:L14"/>
    <mergeCell ref="M14:N14"/>
    <mergeCell ref="O14:Q14"/>
    <mergeCell ref="AP30:AR30"/>
    <mergeCell ref="AP31:AR31"/>
    <mergeCell ref="AP32:AR32"/>
    <mergeCell ref="M1:AR3"/>
    <mergeCell ref="M46:AR48"/>
    <mergeCell ref="M91:AR93"/>
    <mergeCell ref="AP50:AR51"/>
    <mergeCell ref="AP52:AR52"/>
    <mergeCell ref="AP53:AR53"/>
    <mergeCell ref="AP54:AR54"/>
    <mergeCell ref="AP55:AR55"/>
    <mergeCell ref="AP56:AR56"/>
    <mergeCell ref="AP57:AR57"/>
    <mergeCell ref="AP58:AR58"/>
    <mergeCell ref="AP59:AR59"/>
    <mergeCell ref="AP60:AR60"/>
    <mergeCell ref="AP61:AR61"/>
    <mergeCell ref="AP62:AR62"/>
    <mergeCell ref="AP63:AR63"/>
    <mergeCell ref="AP64:AR64"/>
    <mergeCell ref="AP65:AR65"/>
    <mergeCell ref="AP66:AR66"/>
    <mergeCell ref="AP67:AR67"/>
    <mergeCell ref="AP68:AR68"/>
    <mergeCell ref="AP69:AR69"/>
    <mergeCell ref="AP70:AR70"/>
    <mergeCell ref="AP71:AR71"/>
    <mergeCell ref="AP72:AR72"/>
    <mergeCell ref="AP73:AR73"/>
    <mergeCell ref="AP74:AR74"/>
    <mergeCell ref="AP75:AR75"/>
    <mergeCell ref="AP5:AR6"/>
    <mergeCell ref="AP121:AR121"/>
    <mergeCell ref="AP97:AR97"/>
    <mergeCell ref="AP98:AR98"/>
    <mergeCell ref="AP99:AR99"/>
    <mergeCell ref="AP100:AR100"/>
    <mergeCell ref="AP101:AR101"/>
    <mergeCell ref="AP102:AR102"/>
    <mergeCell ref="AP103:AR103"/>
    <mergeCell ref="AP104:AR104"/>
    <mergeCell ref="AP105:AR105"/>
    <mergeCell ref="AP106:AR106"/>
    <mergeCell ref="AP107:AR107"/>
    <mergeCell ref="AP108:AR108"/>
    <mergeCell ref="AP109:AR109"/>
    <mergeCell ref="AP110:AR110"/>
    <mergeCell ref="AP111:AR111"/>
    <mergeCell ref="AP112:AR112"/>
    <mergeCell ref="AP113:AR113"/>
  </mergeCells>
  <pageMargins left="0.23622047244094491" right="0.23622047244094491" top="0.35433070866141736" bottom="0.15748031496062992"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VeriTabani!$A$1:$A$13</xm:f>
          </x14:formula1>
          <xm:sqref>AY1:BB1 AY46:BB46 AY91:BB91</xm:sqref>
        </x14:dataValidation>
        <x14:dataValidation type="list" allowBlank="1" showInputMessage="1" showErrorMessage="1">
          <x14:formula1>
            <xm:f>VeriTabani!$B$1:$B$13</xm:f>
          </x14:formula1>
          <xm:sqref>AY2:BB2 AY47:BB47 AY92:BB92</xm:sqref>
        </x14:dataValidation>
        <x14:dataValidation type="list" allowBlank="1" showInputMessage="1" showErrorMessage="1">
          <x14:formula1>
            <xm:f>VeriTabani!$C$1:$C$23</xm:f>
          </x14:formula1>
          <xm:sqref>A2:L3 A47:L48 A92:L93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115" zoomScaleNormal="115" workbookViewId="0">
      <selection sqref="A1:XFD1048576"/>
    </sheetView>
  </sheetViews>
  <sheetFormatPr defaultRowHeight="15" x14ac:dyDescent="0.25"/>
  <cols>
    <col min="1" max="1" width="6.28515625" bestFit="1" customWidth="1"/>
    <col min="2" max="2" width="20.7109375" customWidth="1"/>
    <col min="3" max="3" width="13.140625" customWidth="1"/>
    <col min="4" max="4" width="8.140625" customWidth="1"/>
    <col min="5" max="5" width="6.28515625" bestFit="1" customWidth="1"/>
    <col min="6" max="6" width="20.7109375" customWidth="1"/>
    <col min="7" max="7" width="11.5703125" bestFit="1" customWidth="1"/>
  </cols>
  <sheetData>
    <row r="1" spans="1:7" ht="18.75" x14ac:dyDescent="0.3">
      <c r="A1" s="158" t="s">
        <v>115</v>
      </c>
      <c r="B1" s="159"/>
      <c r="C1" s="159"/>
      <c r="D1" s="159"/>
      <c r="E1" s="159"/>
      <c r="F1" s="159"/>
      <c r="G1" s="160"/>
    </row>
    <row r="2" spans="1:7" ht="18.75" x14ac:dyDescent="0.3">
      <c r="A2" s="155">
        <v>2018</v>
      </c>
      <c r="B2" s="156"/>
      <c r="C2" s="156"/>
      <c r="D2" s="156"/>
      <c r="E2" s="156"/>
      <c r="F2" s="156"/>
      <c r="G2" s="157"/>
    </row>
    <row r="3" spans="1:7" x14ac:dyDescent="0.25">
      <c r="A3" s="36"/>
      <c r="B3" s="37"/>
      <c r="C3" s="37"/>
      <c r="D3" s="37"/>
      <c r="E3" s="37"/>
      <c r="F3" s="37"/>
      <c r="G3" s="38"/>
    </row>
    <row r="4" spans="1:7" ht="30" x14ac:dyDescent="0.25">
      <c r="A4" s="39" t="s">
        <v>197</v>
      </c>
      <c r="B4" s="40" t="s">
        <v>198</v>
      </c>
      <c r="C4" s="40" t="s">
        <v>199</v>
      </c>
      <c r="D4" s="37"/>
      <c r="E4" s="40" t="s">
        <v>197</v>
      </c>
      <c r="F4" s="40" t="s">
        <v>198</v>
      </c>
      <c r="G4" s="40" t="s">
        <v>199</v>
      </c>
    </row>
    <row r="5" spans="1:7" x14ac:dyDescent="0.25">
      <c r="A5" s="41">
        <v>1</v>
      </c>
      <c r="B5" s="34" t="s">
        <v>116</v>
      </c>
      <c r="C5" s="35">
        <v>128</v>
      </c>
      <c r="D5" s="42"/>
      <c r="E5" s="33">
        <v>42</v>
      </c>
      <c r="F5" s="34" t="s">
        <v>157</v>
      </c>
      <c r="G5" s="43">
        <v>105</v>
      </c>
    </row>
    <row r="6" spans="1:7" x14ac:dyDescent="0.25">
      <c r="A6" s="41">
        <v>2</v>
      </c>
      <c r="B6" s="34" t="s">
        <v>117</v>
      </c>
      <c r="C6" s="35">
        <v>148</v>
      </c>
      <c r="D6" s="42"/>
      <c r="E6" s="33">
        <v>43</v>
      </c>
      <c r="F6" s="34" t="s">
        <v>158</v>
      </c>
      <c r="G6" s="43">
        <v>69</v>
      </c>
    </row>
    <row r="7" spans="1:7" x14ac:dyDescent="0.25">
      <c r="A7" s="41">
        <v>3</v>
      </c>
      <c r="B7" s="34" t="s">
        <v>118</v>
      </c>
      <c r="C7" s="35">
        <v>81</v>
      </c>
      <c r="D7" s="42"/>
      <c r="E7" s="33">
        <v>44</v>
      </c>
      <c r="F7" s="34" t="s">
        <v>159</v>
      </c>
      <c r="G7" s="43">
        <v>141</v>
      </c>
    </row>
    <row r="8" spans="1:7" x14ac:dyDescent="0.25">
      <c r="A8" s="41">
        <v>4</v>
      </c>
      <c r="B8" s="34" t="s">
        <v>119</v>
      </c>
      <c r="C8" s="35">
        <v>148</v>
      </c>
      <c r="D8" s="42"/>
      <c r="E8" s="33">
        <v>45</v>
      </c>
      <c r="F8" s="34" t="s">
        <v>160</v>
      </c>
      <c r="G8" s="43">
        <v>88</v>
      </c>
    </row>
    <row r="9" spans="1:7" x14ac:dyDescent="0.25">
      <c r="A9" s="41">
        <v>5</v>
      </c>
      <c r="B9" s="34" t="s">
        <v>120</v>
      </c>
      <c r="C9" s="35">
        <v>106</v>
      </c>
      <c r="D9" s="42"/>
      <c r="E9" s="33">
        <v>46</v>
      </c>
      <c r="F9" s="34" t="s">
        <v>161</v>
      </c>
      <c r="G9" s="43">
        <v>135</v>
      </c>
    </row>
    <row r="10" spans="1:7" x14ac:dyDescent="0.25">
      <c r="A10" s="41">
        <v>6</v>
      </c>
      <c r="B10" s="34" t="s">
        <v>121</v>
      </c>
      <c r="C10" s="35">
        <v>81</v>
      </c>
      <c r="D10" s="42"/>
      <c r="E10" s="33">
        <v>47</v>
      </c>
      <c r="F10" s="34" t="s">
        <v>162</v>
      </c>
      <c r="G10" s="43">
        <v>159</v>
      </c>
    </row>
    <row r="11" spans="1:7" x14ac:dyDescent="0.25">
      <c r="A11" s="41">
        <v>7</v>
      </c>
      <c r="B11" s="34" t="s">
        <v>122</v>
      </c>
      <c r="C11" s="35">
        <v>114</v>
      </c>
      <c r="D11" s="42"/>
      <c r="E11" s="33">
        <v>48</v>
      </c>
      <c r="F11" s="34" t="s">
        <v>163</v>
      </c>
      <c r="G11" s="43">
        <v>114</v>
      </c>
    </row>
    <row r="12" spans="1:7" x14ac:dyDescent="0.25">
      <c r="A12" s="41">
        <v>8</v>
      </c>
      <c r="B12" s="34" t="s">
        <v>123</v>
      </c>
      <c r="C12" s="35">
        <v>143</v>
      </c>
      <c r="D12" s="42"/>
      <c r="E12" s="33">
        <v>49</v>
      </c>
      <c r="F12" s="34" t="s">
        <v>164</v>
      </c>
      <c r="G12" s="43">
        <v>159</v>
      </c>
    </row>
    <row r="13" spans="1:7" x14ac:dyDescent="0.25">
      <c r="A13" s="41">
        <v>9</v>
      </c>
      <c r="B13" s="34" t="s">
        <v>124</v>
      </c>
      <c r="C13" s="35">
        <v>106</v>
      </c>
      <c r="D13" s="42"/>
      <c r="E13" s="33">
        <v>50</v>
      </c>
      <c r="F13" s="34" t="s">
        <v>165</v>
      </c>
      <c r="G13" s="43">
        <v>114</v>
      </c>
    </row>
    <row r="14" spans="1:7" x14ac:dyDescent="0.25">
      <c r="A14" s="41">
        <v>10</v>
      </c>
      <c r="B14" s="34" t="s">
        <v>125</v>
      </c>
      <c r="C14" s="35">
        <v>69</v>
      </c>
      <c r="D14" s="42"/>
      <c r="E14" s="33">
        <v>51</v>
      </c>
      <c r="F14" s="34" t="s">
        <v>166</v>
      </c>
      <c r="G14" s="43">
        <v>114</v>
      </c>
    </row>
    <row r="15" spans="1:7" x14ac:dyDescent="0.25">
      <c r="A15" s="41">
        <v>11</v>
      </c>
      <c r="B15" s="34" t="s">
        <v>126</v>
      </c>
      <c r="C15" s="35">
        <v>45</v>
      </c>
      <c r="D15" s="42"/>
      <c r="E15" s="33">
        <v>52</v>
      </c>
      <c r="F15" s="34" t="s">
        <v>167</v>
      </c>
      <c r="G15" s="43">
        <v>122</v>
      </c>
    </row>
    <row r="16" spans="1:7" x14ac:dyDescent="0.25">
      <c r="A16" s="41">
        <v>12</v>
      </c>
      <c r="B16" s="34" t="s">
        <v>127</v>
      </c>
      <c r="C16" s="35">
        <v>154</v>
      </c>
      <c r="D16" s="42"/>
      <c r="E16" s="33">
        <v>53</v>
      </c>
      <c r="F16" s="34" t="s">
        <v>168</v>
      </c>
      <c r="G16" s="43">
        <v>141</v>
      </c>
    </row>
    <row r="17" spans="1:7" x14ac:dyDescent="0.25">
      <c r="A17" s="41">
        <v>13</v>
      </c>
      <c r="B17" s="34" t="s">
        <v>128</v>
      </c>
      <c r="C17" s="35">
        <v>165</v>
      </c>
      <c r="D17" s="42"/>
      <c r="E17" s="33">
        <v>54</v>
      </c>
      <c r="F17" s="34" t="s">
        <v>169</v>
      </c>
      <c r="G17" s="43">
        <v>31</v>
      </c>
    </row>
    <row r="18" spans="1:7" x14ac:dyDescent="0.25">
      <c r="A18" s="41">
        <v>14</v>
      </c>
      <c r="B18" s="34" t="s">
        <v>129</v>
      </c>
      <c r="C18" s="35">
        <v>54</v>
      </c>
      <c r="D18" s="42"/>
      <c r="E18" s="33">
        <v>55</v>
      </c>
      <c r="F18" s="34" t="s">
        <v>170</v>
      </c>
      <c r="G18" s="43">
        <v>114</v>
      </c>
    </row>
    <row r="19" spans="1:7" x14ac:dyDescent="0.25">
      <c r="A19" s="41">
        <v>15</v>
      </c>
      <c r="B19" s="34" t="s">
        <v>130</v>
      </c>
      <c r="C19" s="35">
        <v>97</v>
      </c>
      <c r="D19" s="42"/>
      <c r="E19" s="33">
        <v>56</v>
      </c>
      <c r="F19" s="34" t="s">
        <v>171</v>
      </c>
      <c r="G19" s="43">
        <v>165</v>
      </c>
    </row>
    <row r="20" spans="1:7" x14ac:dyDescent="0.25">
      <c r="A20" s="41">
        <v>16</v>
      </c>
      <c r="B20" s="34" t="s">
        <v>131</v>
      </c>
      <c r="C20" s="35">
        <v>45</v>
      </c>
      <c r="D20" s="42"/>
      <c r="E20" s="33">
        <v>57</v>
      </c>
      <c r="F20" s="34" t="s">
        <v>172</v>
      </c>
      <c r="G20" s="43">
        <v>105</v>
      </c>
    </row>
    <row r="21" spans="1:7" x14ac:dyDescent="0.25">
      <c r="A21" s="41">
        <v>17</v>
      </c>
      <c r="B21" s="34" t="s">
        <v>132</v>
      </c>
      <c r="C21" s="35">
        <v>61</v>
      </c>
      <c r="D21" s="42"/>
      <c r="E21" s="33">
        <v>58</v>
      </c>
      <c r="F21" s="34" t="s">
        <v>173</v>
      </c>
      <c r="G21" s="43">
        <v>122</v>
      </c>
    </row>
    <row r="22" spans="1:7" x14ac:dyDescent="0.25">
      <c r="A22" s="41">
        <v>18</v>
      </c>
      <c r="B22" s="34" t="s">
        <v>133</v>
      </c>
      <c r="C22" s="35">
        <v>88</v>
      </c>
      <c r="D22" s="42"/>
      <c r="E22" s="33">
        <v>59</v>
      </c>
      <c r="F22" s="34" t="s">
        <v>174</v>
      </c>
      <c r="G22" s="43">
        <v>31</v>
      </c>
    </row>
    <row r="23" spans="1:7" x14ac:dyDescent="0.25">
      <c r="A23" s="41">
        <v>19</v>
      </c>
      <c r="B23" s="34" t="s">
        <v>134</v>
      </c>
      <c r="C23" s="35">
        <v>97</v>
      </c>
      <c r="D23" s="42"/>
      <c r="E23" s="33">
        <v>60</v>
      </c>
      <c r="F23" s="34" t="s">
        <v>175</v>
      </c>
      <c r="G23" s="43">
        <v>114</v>
      </c>
    </row>
    <row r="24" spans="1:7" x14ac:dyDescent="0.25">
      <c r="A24" s="41">
        <v>20</v>
      </c>
      <c r="B24" s="34" t="s">
        <v>135</v>
      </c>
      <c r="C24" s="35">
        <v>108</v>
      </c>
      <c r="D24" s="42"/>
      <c r="E24" s="33">
        <v>61</v>
      </c>
      <c r="F24" s="34" t="s">
        <v>176</v>
      </c>
      <c r="G24" s="43">
        <v>135</v>
      </c>
    </row>
    <row r="25" spans="1:7" x14ac:dyDescent="0.25">
      <c r="A25" s="41">
        <v>21</v>
      </c>
      <c r="B25" s="34" t="s">
        <v>136</v>
      </c>
      <c r="C25" s="35">
        <v>154</v>
      </c>
      <c r="D25" s="42"/>
      <c r="E25" s="33">
        <v>62</v>
      </c>
      <c r="F25" s="34" t="s">
        <v>177</v>
      </c>
      <c r="G25" s="43">
        <v>141</v>
      </c>
    </row>
    <row r="26" spans="1:7" x14ac:dyDescent="0.25">
      <c r="A26" s="41">
        <v>22</v>
      </c>
      <c r="B26" s="34" t="s">
        <v>137</v>
      </c>
      <c r="C26" s="35">
        <v>45</v>
      </c>
      <c r="D26" s="42"/>
      <c r="E26" s="33">
        <v>63</v>
      </c>
      <c r="F26" s="34" t="s">
        <v>178</v>
      </c>
      <c r="G26" s="43">
        <v>148</v>
      </c>
    </row>
    <row r="27" spans="1:7" x14ac:dyDescent="0.25">
      <c r="A27" s="41">
        <v>23</v>
      </c>
      <c r="B27" s="34" t="s">
        <v>138</v>
      </c>
      <c r="C27" s="35">
        <v>149</v>
      </c>
      <c r="D27" s="42"/>
      <c r="E27" s="33">
        <v>64</v>
      </c>
      <c r="F27" s="34" t="s">
        <v>179</v>
      </c>
      <c r="G27" s="43">
        <v>88</v>
      </c>
    </row>
    <row r="28" spans="1:7" x14ac:dyDescent="0.25">
      <c r="A28" s="41">
        <v>24</v>
      </c>
      <c r="B28" s="34" t="s">
        <v>139</v>
      </c>
      <c r="C28" s="35">
        <v>135</v>
      </c>
      <c r="D28" s="42"/>
      <c r="E28" s="33">
        <v>65</v>
      </c>
      <c r="F28" s="34" t="s">
        <v>180</v>
      </c>
      <c r="G28" s="43">
        <v>177</v>
      </c>
    </row>
    <row r="29" spans="1:7" x14ac:dyDescent="0.25">
      <c r="A29" s="41">
        <v>25</v>
      </c>
      <c r="B29" s="34" t="s">
        <v>140</v>
      </c>
      <c r="C29" s="35">
        <v>149</v>
      </c>
      <c r="D29" s="42"/>
      <c r="E29" s="33">
        <v>66</v>
      </c>
      <c r="F29" s="34" t="s">
        <v>181</v>
      </c>
      <c r="G29" s="43">
        <v>105</v>
      </c>
    </row>
    <row r="30" spans="1:7" x14ac:dyDescent="0.25">
      <c r="A30" s="41">
        <v>26</v>
      </c>
      <c r="B30" s="34" t="s">
        <v>141</v>
      </c>
      <c r="C30" s="35">
        <v>61</v>
      </c>
      <c r="D30" s="42"/>
      <c r="E30" s="33">
        <v>67</v>
      </c>
      <c r="F30" s="34" t="s">
        <v>182</v>
      </c>
      <c r="G30" s="43">
        <v>61</v>
      </c>
    </row>
    <row r="31" spans="1:7" x14ac:dyDescent="0.25">
      <c r="A31" s="41">
        <v>27</v>
      </c>
      <c r="B31" s="34" t="s">
        <v>142</v>
      </c>
      <c r="C31" s="35">
        <v>142</v>
      </c>
      <c r="D31" s="42"/>
      <c r="E31" s="33">
        <v>68</v>
      </c>
      <c r="F31" s="34" t="s">
        <v>183</v>
      </c>
      <c r="G31" s="43">
        <v>105</v>
      </c>
    </row>
    <row r="32" spans="1:7" x14ac:dyDescent="0.25">
      <c r="A32" s="41">
        <v>28</v>
      </c>
      <c r="B32" s="34" t="s">
        <v>143</v>
      </c>
      <c r="C32" s="35">
        <v>128</v>
      </c>
      <c r="D32" s="42"/>
      <c r="E32" s="33">
        <v>69</v>
      </c>
      <c r="F32" s="34" t="s">
        <v>184</v>
      </c>
      <c r="G32" s="43">
        <v>141</v>
      </c>
    </row>
    <row r="33" spans="1:7" x14ac:dyDescent="0.25">
      <c r="A33" s="41">
        <v>29</v>
      </c>
      <c r="B33" s="34" t="s">
        <v>144</v>
      </c>
      <c r="C33" s="35">
        <v>135</v>
      </c>
      <c r="D33" s="42"/>
      <c r="E33" s="33">
        <v>70</v>
      </c>
      <c r="F33" s="34" t="s">
        <v>185</v>
      </c>
      <c r="G33" s="43">
        <v>114</v>
      </c>
    </row>
    <row r="34" spans="1:7" x14ac:dyDescent="0.25">
      <c r="A34" s="41">
        <v>30</v>
      </c>
      <c r="B34" s="34" t="s">
        <v>145</v>
      </c>
      <c r="C34" s="35">
        <v>185</v>
      </c>
      <c r="D34" s="42"/>
      <c r="E34" s="33">
        <v>71</v>
      </c>
      <c r="F34" s="34" t="s">
        <v>186</v>
      </c>
      <c r="G34" s="43">
        <v>88</v>
      </c>
    </row>
    <row r="35" spans="1:7" x14ac:dyDescent="0.25">
      <c r="A35" s="41">
        <v>31</v>
      </c>
      <c r="B35" s="34" t="s">
        <v>146</v>
      </c>
      <c r="C35" s="35">
        <v>142</v>
      </c>
      <c r="D35" s="42"/>
      <c r="E35" s="33">
        <v>72</v>
      </c>
      <c r="F35" s="34" t="s">
        <v>187</v>
      </c>
      <c r="G35" s="43">
        <v>159</v>
      </c>
    </row>
    <row r="36" spans="1:7" x14ac:dyDescent="0.25">
      <c r="A36" s="41">
        <v>32</v>
      </c>
      <c r="B36" s="34" t="s">
        <v>147</v>
      </c>
      <c r="C36" s="35">
        <v>97</v>
      </c>
      <c r="D36" s="42"/>
      <c r="E36" s="33">
        <v>73</v>
      </c>
      <c r="F36" s="34" t="s">
        <v>188</v>
      </c>
      <c r="G36" s="43">
        <v>177</v>
      </c>
    </row>
    <row r="37" spans="1:7" x14ac:dyDescent="0.25">
      <c r="A37" s="41">
        <v>33</v>
      </c>
      <c r="B37" s="34" t="s">
        <v>148</v>
      </c>
      <c r="C37" s="35">
        <v>128</v>
      </c>
      <c r="D37" s="42"/>
      <c r="E37" s="33">
        <v>74</v>
      </c>
      <c r="F37" s="34" t="s">
        <v>189</v>
      </c>
      <c r="G37" s="43">
        <v>81</v>
      </c>
    </row>
    <row r="38" spans="1:7" x14ac:dyDescent="0.25">
      <c r="A38" s="41">
        <v>34</v>
      </c>
      <c r="B38" s="34" t="s">
        <v>149</v>
      </c>
      <c r="C38" s="35">
        <v>0</v>
      </c>
      <c r="D38" s="42"/>
      <c r="E38" s="33">
        <v>75</v>
      </c>
      <c r="F38" s="34" t="s">
        <v>190</v>
      </c>
      <c r="G38" s="43">
        <v>159</v>
      </c>
    </row>
    <row r="39" spans="1:7" x14ac:dyDescent="0.25">
      <c r="A39" s="41">
        <v>35</v>
      </c>
      <c r="B39" s="34" t="s">
        <v>150</v>
      </c>
      <c r="C39" s="35">
        <v>97</v>
      </c>
      <c r="D39" s="42"/>
      <c r="E39" s="33">
        <v>76</v>
      </c>
      <c r="F39" s="34" t="s">
        <v>191</v>
      </c>
      <c r="G39" s="43">
        <v>165</v>
      </c>
    </row>
    <row r="40" spans="1:7" x14ac:dyDescent="0.25">
      <c r="A40" s="41">
        <v>36</v>
      </c>
      <c r="B40" s="34" t="s">
        <v>151</v>
      </c>
      <c r="C40" s="35">
        <v>159</v>
      </c>
      <c r="D40" s="42"/>
      <c r="E40" s="33">
        <v>77</v>
      </c>
      <c r="F40" s="34" t="s">
        <v>192</v>
      </c>
      <c r="G40" s="43">
        <v>40</v>
      </c>
    </row>
    <row r="41" spans="1:7" x14ac:dyDescent="0.25">
      <c r="A41" s="41">
        <v>37</v>
      </c>
      <c r="B41" s="34" t="s">
        <v>152</v>
      </c>
      <c r="C41" s="35">
        <v>88</v>
      </c>
      <c r="D41" s="42"/>
      <c r="E41" s="33">
        <v>78</v>
      </c>
      <c r="F41" s="34" t="s">
        <v>193</v>
      </c>
      <c r="G41" s="43">
        <v>69</v>
      </c>
    </row>
    <row r="42" spans="1:7" x14ac:dyDescent="0.25">
      <c r="A42" s="41">
        <v>38</v>
      </c>
      <c r="B42" s="34" t="s">
        <v>153</v>
      </c>
      <c r="C42" s="35">
        <v>14</v>
      </c>
      <c r="D42" s="42"/>
      <c r="E42" s="33">
        <v>79</v>
      </c>
      <c r="F42" s="34" t="s">
        <v>194</v>
      </c>
      <c r="G42" s="43">
        <v>141</v>
      </c>
    </row>
    <row r="43" spans="1:7" x14ac:dyDescent="0.25">
      <c r="A43" s="41">
        <v>39</v>
      </c>
      <c r="B43" s="34" t="s">
        <v>154</v>
      </c>
      <c r="C43" s="35">
        <v>46</v>
      </c>
      <c r="D43" s="42"/>
      <c r="E43" s="33">
        <v>80</v>
      </c>
      <c r="F43" s="34" t="s">
        <v>195</v>
      </c>
      <c r="G43" s="43">
        <v>135</v>
      </c>
    </row>
    <row r="44" spans="1:7" x14ac:dyDescent="0.25">
      <c r="A44" s="41">
        <v>40</v>
      </c>
      <c r="B44" s="34" t="s">
        <v>155</v>
      </c>
      <c r="C44" s="35">
        <v>105</v>
      </c>
      <c r="D44" s="42"/>
      <c r="E44" s="33">
        <v>81</v>
      </c>
      <c r="F44" s="34" t="s">
        <v>196</v>
      </c>
      <c r="G44" s="43">
        <v>45</v>
      </c>
    </row>
    <row r="45" spans="1:7" x14ac:dyDescent="0.25">
      <c r="A45" s="41">
        <v>41</v>
      </c>
      <c r="B45" s="34" t="s">
        <v>156</v>
      </c>
      <c r="C45" s="35">
        <v>27</v>
      </c>
      <c r="D45" s="42"/>
      <c r="G45" s="64"/>
    </row>
    <row r="46" spans="1:7" x14ac:dyDescent="0.25">
      <c r="A46" s="44"/>
      <c r="B46" s="42"/>
      <c r="C46" s="42"/>
      <c r="D46" s="42"/>
      <c r="E46" s="42"/>
      <c r="F46" s="42"/>
      <c r="G46" s="45"/>
    </row>
    <row r="47" spans="1:7" x14ac:dyDescent="0.25">
      <c r="A47" s="44"/>
      <c r="B47" s="42"/>
      <c r="C47" s="42"/>
      <c r="D47" s="42"/>
      <c r="E47" s="42"/>
      <c r="F47" s="42"/>
      <c r="G47" s="45"/>
    </row>
    <row r="48" spans="1:7" x14ac:dyDescent="0.25">
      <c r="A48" s="46"/>
      <c r="B48" s="47"/>
      <c r="C48" s="47"/>
      <c r="D48" s="47"/>
      <c r="E48" s="47"/>
      <c r="F48" s="47"/>
      <c r="G48" s="48"/>
    </row>
  </sheetData>
  <mergeCells count="2">
    <mergeCell ref="A2:G2"/>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0"/>
  <sheetViews>
    <sheetView workbookViewId="0">
      <selection activeCell="C30" sqref="C30"/>
    </sheetView>
  </sheetViews>
  <sheetFormatPr defaultRowHeight="15" x14ac:dyDescent="0.25"/>
  <cols>
    <col min="1" max="1" width="44" style="49" customWidth="1"/>
    <col min="2" max="3" width="21.7109375" style="49" customWidth="1"/>
    <col min="4" max="16384" width="9.140625" style="49"/>
  </cols>
  <sheetData>
    <row r="1" spans="1:3" ht="45.75" customHeight="1" x14ac:dyDescent="0.25">
      <c r="A1" s="161" t="s">
        <v>232</v>
      </c>
      <c r="B1" s="162"/>
      <c r="C1" s="163"/>
    </row>
    <row r="2" spans="1:3" ht="30" x14ac:dyDescent="0.25">
      <c r="A2" s="52" t="s">
        <v>228</v>
      </c>
      <c r="B2" s="50" t="s">
        <v>230</v>
      </c>
      <c r="C2" s="53" t="s">
        <v>229</v>
      </c>
    </row>
    <row r="3" spans="1:3" x14ac:dyDescent="0.25">
      <c r="A3" s="54" t="s">
        <v>200</v>
      </c>
      <c r="B3" s="51">
        <v>110</v>
      </c>
      <c r="C3" s="55">
        <v>93</v>
      </c>
    </row>
    <row r="4" spans="1:3" x14ac:dyDescent="0.25">
      <c r="A4" s="54" t="s">
        <v>201</v>
      </c>
      <c r="B4" s="51">
        <v>99</v>
      </c>
      <c r="C4" s="55">
        <v>83</v>
      </c>
    </row>
    <row r="5" spans="1:3" x14ac:dyDescent="0.25">
      <c r="A5" s="54" t="s">
        <v>202</v>
      </c>
      <c r="B5" s="51">
        <v>171</v>
      </c>
      <c r="C5" s="55">
        <v>143</v>
      </c>
    </row>
    <row r="6" spans="1:3" x14ac:dyDescent="0.25">
      <c r="A6" s="54" t="s">
        <v>203</v>
      </c>
      <c r="B6" s="51">
        <v>100</v>
      </c>
      <c r="C6" s="55">
        <v>84</v>
      </c>
    </row>
    <row r="7" spans="1:3" x14ac:dyDescent="0.25">
      <c r="A7" s="54" t="s">
        <v>204</v>
      </c>
      <c r="B7" s="51">
        <v>97</v>
      </c>
      <c r="C7" s="55">
        <v>81</v>
      </c>
    </row>
    <row r="8" spans="1:3" x14ac:dyDescent="0.25">
      <c r="A8" s="54" t="s">
        <v>205</v>
      </c>
      <c r="B8" s="51">
        <v>746</v>
      </c>
      <c r="C8" s="55">
        <v>627</v>
      </c>
    </row>
    <row r="9" spans="1:3" x14ac:dyDescent="0.25">
      <c r="A9" s="54" t="s">
        <v>206</v>
      </c>
      <c r="B9" s="51">
        <v>90</v>
      </c>
      <c r="C9" s="55">
        <v>74</v>
      </c>
    </row>
    <row r="10" spans="1:3" x14ac:dyDescent="0.25">
      <c r="A10" s="54" t="s">
        <v>207</v>
      </c>
      <c r="B10" s="51">
        <v>96</v>
      </c>
      <c r="C10" s="55">
        <v>81</v>
      </c>
    </row>
    <row r="11" spans="1:3" x14ac:dyDescent="0.25">
      <c r="A11" s="54" t="s">
        <v>208</v>
      </c>
      <c r="B11" s="51">
        <v>94</v>
      </c>
      <c r="C11" s="55">
        <v>80</v>
      </c>
    </row>
    <row r="12" spans="1:3" x14ac:dyDescent="0.25">
      <c r="A12" s="54" t="s">
        <v>209</v>
      </c>
      <c r="B12" s="51">
        <v>69</v>
      </c>
      <c r="C12" s="55">
        <v>59</v>
      </c>
    </row>
    <row r="13" spans="1:3" x14ac:dyDescent="0.25">
      <c r="A13" s="54" t="s">
        <v>210</v>
      </c>
      <c r="B13" s="51">
        <v>94</v>
      </c>
      <c r="C13" s="55">
        <v>78</v>
      </c>
    </row>
    <row r="14" spans="1:3" x14ac:dyDescent="0.25">
      <c r="A14" s="54" t="s">
        <v>211</v>
      </c>
      <c r="B14" s="51">
        <v>95</v>
      </c>
      <c r="C14" s="55">
        <v>80</v>
      </c>
    </row>
    <row r="15" spans="1:3" x14ac:dyDescent="0.25">
      <c r="A15" s="54" t="s">
        <v>212</v>
      </c>
      <c r="B15" s="51">
        <v>819</v>
      </c>
      <c r="C15" s="55">
        <v>687</v>
      </c>
    </row>
    <row r="16" spans="1:3" x14ac:dyDescent="0.25">
      <c r="A16" s="54" t="s">
        <v>213</v>
      </c>
      <c r="B16" s="51">
        <v>171</v>
      </c>
      <c r="C16" s="55">
        <v>143</v>
      </c>
    </row>
    <row r="17" spans="1:3" x14ac:dyDescent="0.25">
      <c r="A17" s="54" t="s">
        <v>214</v>
      </c>
      <c r="B17" s="51">
        <v>92</v>
      </c>
      <c r="C17" s="55">
        <v>77</v>
      </c>
    </row>
    <row r="18" spans="1:3" x14ac:dyDescent="0.25">
      <c r="A18" s="54" t="s">
        <v>215</v>
      </c>
      <c r="B18" s="51">
        <v>18901</v>
      </c>
      <c r="C18" s="55">
        <v>15914</v>
      </c>
    </row>
    <row r="19" spans="1:3" x14ac:dyDescent="0.25">
      <c r="A19" s="54" t="s">
        <v>216</v>
      </c>
      <c r="B19" s="51">
        <v>147</v>
      </c>
      <c r="C19" s="55">
        <v>125</v>
      </c>
    </row>
    <row r="20" spans="1:3" x14ac:dyDescent="0.25">
      <c r="A20" s="54" t="s">
        <v>217</v>
      </c>
      <c r="B20" s="51">
        <v>31</v>
      </c>
      <c r="C20" s="55">
        <v>25</v>
      </c>
    </row>
    <row r="21" spans="1:3" x14ac:dyDescent="0.25">
      <c r="A21" s="54" t="s">
        <v>218</v>
      </c>
      <c r="B21" s="51">
        <v>97</v>
      </c>
      <c r="C21" s="55">
        <v>82</v>
      </c>
    </row>
    <row r="22" spans="1:3" x14ac:dyDescent="0.25">
      <c r="A22" s="54" t="s">
        <v>219</v>
      </c>
      <c r="B22" s="51">
        <v>719</v>
      </c>
      <c r="C22" s="55">
        <v>604</v>
      </c>
    </row>
    <row r="23" spans="1:3" x14ac:dyDescent="0.25">
      <c r="A23" s="54" t="s">
        <v>220</v>
      </c>
      <c r="B23" s="51">
        <v>93</v>
      </c>
      <c r="C23" s="55">
        <v>78</v>
      </c>
    </row>
    <row r="24" spans="1:3" x14ac:dyDescent="0.25">
      <c r="A24" s="54" t="s">
        <v>221</v>
      </c>
      <c r="B24" s="51">
        <v>372</v>
      </c>
      <c r="C24" s="55">
        <v>313</v>
      </c>
    </row>
    <row r="25" spans="1:3" x14ac:dyDescent="0.25">
      <c r="A25" s="54" t="s">
        <v>222</v>
      </c>
      <c r="B25" s="51">
        <v>95</v>
      </c>
      <c r="C25" s="55">
        <v>80</v>
      </c>
    </row>
    <row r="26" spans="1:3" x14ac:dyDescent="0.25">
      <c r="A26" s="56" t="s">
        <v>223</v>
      </c>
      <c r="B26" s="51">
        <v>74</v>
      </c>
      <c r="C26" s="55">
        <v>63</v>
      </c>
    </row>
    <row r="27" spans="1:3" x14ac:dyDescent="0.25">
      <c r="A27" s="54" t="s">
        <v>224</v>
      </c>
      <c r="B27" s="51">
        <v>76</v>
      </c>
      <c r="C27" s="55">
        <v>65</v>
      </c>
    </row>
    <row r="28" spans="1:3" x14ac:dyDescent="0.25">
      <c r="A28" s="54" t="s">
        <v>225</v>
      </c>
      <c r="B28" s="51">
        <v>95</v>
      </c>
      <c r="C28" s="55">
        <v>80</v>
      </c>
    </row>
    <row r="29" spans="1:3" x14ac:dyDescent="0.25">
      <c r="A29" s="56" t="s">
        <v>226</v>
      </c>
      <c r="B29" s="51">
        <v>39.85</v>
      </c>
      <c r="C29" s="55">
        <v>38.75</v>
      </c>
    </row>
    <row r="30" spans="1:3" x14ac:dyDescent="0.25">
      <c r="A30" s="57" t="s">
        <v>227</v>
      </c>
      <c r="B30" s="58">
        <v>100.35</v>
      </c>
      <c r="C30" s="59">
        <v>80.3</v>
      </c>
    </row>
  </sheetData>
  <sheetProtection algorithmName="SHA-512" hashValue="w/p4U5rEI/gZDSic+ZE5lIgTbwNMDKPAWpeLI6byU4KH21+DYOiGyWe3JQbMbkdVRj4meBY871lntsiVFiUYbA==" saltValue="UepCxeVwcxuyw+R1yQCa1g==" spinCount="100000" sheet="1" objects="1" scenarios="1"/>
  <mergeCells count="1">
    <mergeCell ref="A1:C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E4" sqref="E4"/>
    </sheetView>
  </sheetViews>
  <sheetFormatPr defaultRowHeight="15" x14ac:dyDescent="0.25"/>
  <cols>
    <col min="3" max="3" width="37.42578125" bestFit="1" customWidth="1"/>
  </cols>
  <sheetData>
    <row r="1" spans="1:3" x14ac:dyDescent="0.25">
      <c r="A1" t="s">
        <v>30</v>
      </c>
      <c r="B1" t="s">
        <v>30</v>
      </c>
      <c r="C1" s="1" t="s">
        <v>34</v>
      </c>
    </row>
    <row r="2" spans="1:3" x14ac:dyDescent="0.25">
      <c r="A2" t="s">
        <v>18</v>
      </c>
      <c r="B2">
        <v>2012</v>
      </c>
      <c r="C2" s="1" t="s">
        <v>35</v>
      </c>
    </row>
    <row r="3" spans="1:3" x14ac:dyDescent="0.25">
      <c r="A3" t="s">
        <v>19</v>
      </c>
      <c r="B3">
        <v>2013</v>
      </c>
      <c r="C3" s="1" t="s">
        <v>36</v>
      </c>
    </row>
    <row r="4" spans="1:3" x14ac:dyDescent="0.25">
      <c r="A4" t="s">
        <v>20</v>
      </c>
      <c r="B4">
        <v>2014</v>
      </c>
      <c r="C4" s="1" t="s">
        <v>37</v>
      </c>
    </row>
    <row r="5" spans="1:3" x14ac:dyDescent="0.25">
      <c r="A5" t="s">
        <v>21</v>
      </c>
      <c r="B5">
        <v>2015</v>
      </c>
      <c r="C5" s="1" t="s">
        <v>38</v>
      </c>
    </row>
    <row r="6" spans="1:3" x14ac:dyDescent="0.25">
      <c r="A6" t="s">
        <v>22</v>
      </c>
      <c r="B6">
        <v>2016</v>
      </c>
      <c r="C6" s="1" t="s">
        <v>39</v>
      </c>
    </row>
    <row r="7" spans="1:3" x14ac:dyDescent="0.25">
      <c r="A7" t="s">
        <v>23</v>
      </c>
      <c r="B7">
        <v>2017</v>
      </c>
      <c r="C7" s="1" t="s">
        <v>40</v>
      </c>
    </row>
    <row r="8" spans="1:3" x14ac:dyDescent="0.25">
      <c r="A8" t="s">
        <v>24</v>
      </c>
      <c r="B8">
        <v>2018</v>
      </c>
      <c r="C8" s="1" t="s">
        <v>41</v>
      </c>
    </row>
    <row r="9" spans="1:3" x14ac:dyDescent="0.25">
      <c r="A9" t="s">
        <v>25</v>
      </c>
      <c r="B9">
        <v>2019</v>
      </c>
      <c r="C9" s="1" t="s">
        <v>42</v>
      </c>
    </row>
    <row r="10" spans="1:3" x14ac:dyDescent="0.25">
      <c r="A10" t="s">
        <v>26</v>
      </c>
      <c r="B10">
        <v>2020</v>
      </c>
      <c r="C10" s="1" t="s">
        <v>43</v>
      </c>
    </row>
    <row r="11" spans="1:3" x14ac:dyDescent="0.25">
      <c r="A11" t="s">
        <v>27</v>
      </c>
      <c r="B11">
        <v>2021</v>
      </c>
      <c r="C11" s="1" t="s">
        <v>44</v>
      </c>
    </row>
    <row r="12" spans="1:3" x14ac:dyDescent="0.25">
      <c r="A12" t="s">
        <v>28</v>
      </c>
      <c r="B12">
        <v>2022</v>
      </c>
      <c r="C12" s="1" t="s">
        <v>45</v>
      </c>
    </row>
    <row r="13" spans="1:3" x14ac:dyDescent="0.25">
      <c r="A13" t="s">
        <v>29</v>
      </c>
      <c r="B13">
        <v>2023</v>
      </c>
      <c r="C13" s="1" t="s">
        <v>46</v>
      </c>
    </row>
    <row r="14" spans="1:3" x14ac:dyDescent="0.25">
      <c r="C14" s="1" t="s">
        <v>47</v>
      </c>
    </row>
    <row r="15" spans="1:3" x14ac:dyDescent="0.25">
      <c r="C15" s="1" t="s">
        <v>48</v>
      </c>
    </row>
    <row r="16" spans="1:3" x14ac:dyDescent="0.25">
      <c r="C16" s="1" t="s">
        <v>49</v>
      </c>
    </row>
    <row r="17" spans="3:3" x14ac:dyDescent="0.25">
      <c r="C17" s="1" t="s">
        <v>50</v>
      </c>
    </row>
    <row r="18" spans="3:3" x14ac:dyDescent="0.25">
      <c r="C18" s="1" t="s">
        <v>51</v>
      </c>
    </row>
    <row r="19" spans="3:3" x14ac:dyDescent="0.25">
      <c r="C19" s="1" t="s">
        <v>52</v>
      </c>
    </row>
    <row r="20" spans="3:3" x14ac:dyDescent="0.25">
      <c r="C20" s="1" t="s">
        <v>53</v>
      </c>
    </row>
    <row r="21" spans="3:3" x14ac:dyDescent="0.25">
      <c r="C21" s="1" t="s">
        <v>54</v>
      </c>
    </row>
    <row r="22" spans="3:3" x14ac:dyDescent="0.25">
      <c r="C22" s="1" t="s">
        <v>55</v>
      </c>
    </row>
    <row r="23" spans="3:3" x14ac:dyDescent="0.25">
      <c r="C23" s="1"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workbookViewId="0">
      <selection activeCell="B4" sqref="B4:I4"/>
    </sheetView>
  </sheetViews>
  <sheetFormatPr defaultRowHeight="15" x14ac:dyDescent="0.25"/>
  <cols>
    <col min="1" max="5" width="7" style="4" customWidth="1"/>
    <col min="6" max="6" width="7" style="20" customWidth="1"/>
    <col min="7" max="10" width="7" style="4" customWidth="1"/>
    <col min="11" max="11" width="16.28515625" style="4" customWidth="1"/>
    <col min="12" max="18" width="8.7109375" style="4" customWidth="1"/>
    <col min="19" max="256" width="9.140625" style="4"/>
    <col min="257" max="266" width="7" style="4" customWidth="1"/>
    <col min="267" max="267" width="16.28515625" style="4" customWidth="1"/>
    <col min="268" max="274" width="8.7109375" style="4" customWidth="1"/>
    <col min="275" max="512" width="9.140625" style="4"/>
    <col min="513" max="522" width="7" style="4" customWidth="1"/>
    <col min="523" max="523" width="16.28515625" style="4" customWidth="1"/>
    <col min="524" max="530" width="8.7109375" style="4" customWidth="1"/>
    <col min="531" max="768" width="9.140625" style="4"/>
    <col min="769" max="778" width="7" style="4" customWidth="1"/>
    <col min="779" max="779" width="16.28515625" style="4" customWidth="1"/>
    <col min="780" max="786" width="8.7109375" style="4" customWidth="1"/>
    <col min="787" max="1024" width="9.140625" style="4"/>
    <col min="1025" max="1034" width="7" style="4" customWidth="1"/>
    <col min="1035" max="1035" width="16.28515625" style="4" customWidth="1"/>
    <col min="1036" max="1042" width="8.7109375" style="4" customWidth="1"/>
    <col min="1043" max="1280" width="9.140625" style="4"/>
    <col min="1281" max="1290" width="7" style="4" customWidth="1"/>
    <col min="1291" max="1291" width="16.28515625" style="4" customWidth="1"/>
    <col min="1292" max="1298" width="8.7109375" style="4" customWidth="1"/>
    <col min="1299" max="1536" width="9.140625" style="4"/>
    <col min="1537" max="1546" width="7" style="4" customWidth="1"/>
    <col min="1547" max="1547" width="16.28515625" style="4" customWidth="1"/>
    <col min="1548" max="1554" width="8.7109375" style="4" customWidth="1"/>
    <col min="1555" max="1792" width="9.140625" style="4"/>
    <col min="1793" max="1802" width="7" style="4" customWidth="1"/>
    <col min="1803" max="1803" width="16.28515625" style="4" customWidth="1"/>
    <col min="1804" max="1810" width="8.7109375" style="4" customWidth="1"/>
    <col min="1811" max="2048" width="9.140625" style="4"/>
    <col min="2049" max="2058" width="7" style="4" customWidth="1"/>
    <col min="2059" max="2059" width="16.28515625" style="4" customWidth="1"/>
    <col min="2060" max="2066" width="8.7109375" style="4" customWidth="1"/>
    <col min="2067" max="2304" width="9.140625" style="4"/>
    <col min="2305" max="2314" width="7" style="4" customWidth="1"/>
    <col min="2315" max="2315" width="16.28515625" style="4" customWidth="1"/>
    <col min="2316" max="2322" width="8.7109375" style="4" customWidth="1"/>
    <col min="2323" max="2560" width="9.140625" style="4"/>
    <col min="2561" max="2570" width="7" style="4" customWidth="1"/>
    <col min="2571" max="2571" width="16.28515625" style="4" customWidth="1"/>
    <col min="2572" max="2578" width="8.7109375" style="4" customWidth="1"/>
    <col min="2579" max="2816" width="9.140625" style="4"/>
    <col min="2817" max="2826" width="7" style="4" customWidth="1"/>
    <col min="2827" max="2827" width="16.28515625" style="4" customWidth="1"/>
    <col min="2828" max="2834" width="8.7109375" style="4" customWidth="1"/>
    <col min="2835" max="3072" width="9.140625" style="4"/>
    <col min="3073" max="3082" width="7" style="4" customWidth="1"/>
    <col min="3083" max="3083" width="16.28515625" style="4" customWidth="1"/>
    <col min="3084" max="3090" width="8.7109375" style="4" customWidth="1"/>
    <col min="3091" max="3328" width="9.140625" style="4"/>
    <col min="3329" max="3338" width="7" style="4" customWidth="1"/>
    <col min="3339" max="3339" width="16.28515625" style="4" customWidth="1"/>
    <col min="3340" max="3346" width="8.7109375" style="4" customWidth="1"/>
    <col min="3347" max="3584" width="9.140625" style="4"/>
    <col min="3585" max="3594" width="7" style="4" customWidth="1"/>
    <col min="3595" max="3595" width="16.28515625" style="4" customWidth="1"/>
    <col min="3596" max="3602" width="8.7109375" style="4" customWidth="1"/>
    <col min="3603" max="3840" width="9.140625" style="4"/>
    <col min="3841" max="3850" width="7" style="4" customWidth="1"/>
    <col min="3851" max="3851" width="16.28515625" style="4" customWidth="1"/>
    <col min="3852" max="3858" width="8.7109375" style="4" customWidth="1"/>
    <col min="3859" max="4096" width="9.140625" style="4"/>
    <col min="4097" max="4106" width="7" style="4" customWidth="1"/>
    <col min="4107" max="4107" width="16.28515625" style="4" customWidth="1"/>
    <col min="4108" max="4114" width="8.7109375" style="4" customWidth="1"/>
    <col min="4115" max="4352" width="9.140625" style="4"/>
    <col min="4353" max="4362" width="7" style="4" customWidth="1"/>
    <col min="4363" max="4363" width="16.28515625" style="4" customWidth="1"/>
    <col min="4364" max="4370" width="8.7109375" style="4" customWidth="1"/>
    <col min="4371" max="4608" width="9.140625" style="4"/>
    <col min="4609" max="4618" width="7" style="4" customWidth="1"/>
    <col min="4619" max="4619" width="16.28515625" style="4" customWidth="1"/>
    <col min="4620" max="4626" width="8.7109375" style="4" customWidth="1"/>
    <col min="4627" max="4864" width="9.140625" style="4"/>
    <col min="4865" max="4874" width="7" style="4" customWidth="1"/>
    <col min="4875" max="4875" width="16.28515625" style="4" customWidth="1"/>
    <col min="4876" max="4882" width="8.7109375" style="4" customWidth="1"/>
    <col min="4883" max="5120" width="9.140625" style="4"/>
    <col min="5121" max="5130" width="7" style="4" customWidth="1"/>
    <col min="5131" max="5131" width="16.28515625" style="4" customWidth="1"/>
    <col min="5132" max="5138" width="8.7109375" style="4" customWidth="1"/>
    <col min="5139" max="5376" width="9.140625" style="4"/>
    <col min="5377" max="5386" width="7" style="4" customWidth="1"/>
    <col min="5387" max="5387" width="16.28515625" style="4" customWidth="1"/>
    <col min="5388" max="5394" width="8.7109375" style="4" customWidth="1"/>
    <col min="5395" max="5632" width="9.140625" style="4"/>
    <col min="5633" max="5642" width="7" style="4" customWidth="1"/>
    <col min="5643" max="5643" width="16.28515625" style="4" customWidth="1"/>
    <col min="5644" max="5650" width="8.7109375" style="4" customWidth="1"/>
    <col min="5651" max="5888" width="9.140625" style="4"/>
    <col min="5889" max="5898" width="7" style="4" customWidth="1"/>
    <col min="5899" max="5899" width="16.28515625" style="4" customWidth="1"/>
    <col min="5900" max="5906" width="8.7109375" style="4" customWidth="1"/>
    <col min="5907" max="6144" width="9.140625" style="4"/>
    <col min="6145" max="6154" width="7" style="4" customWidth="1"/>
    <col min="6155" max="6155" width="16.28515625" style="4" customWidth="1"/>
    <col min="6156" max="6162" width="8.7109375" style="4" customWidth="1"/>
    <col min="6163" max="6400" width="9.140625" style="4"/>
    <col min="6401" max="6410" width="7" style="4" customWidth="1"/>
    <col min="6411" max="6411" width="16.28515625" style="4" customWidth="1"/>
    <col min="6412" max="6418" width="8.7109375" style="4" customWidth="1"/>
    <col min="6419" max="6656" width="9.140625" style="4"/>
    <col min="6657" max="6666" width="7" style="4" customWidth="1"/>
    <col min="6667" max="6667" width="16.28515625" style="4" customWidth="1"/>
    <col min="6668" max="6674" width="8.7109375" style="4" customWidth="1"/>
    <col min="6675" max="6912" width="9.140625" style="4"/>
    <col min="6913" max="6922" width="7" style="4" customWidth="1"/>
    <col min="6923" max="6923" width="16.28515625" style="4" customWidth="1"/>
    <col min="6924" max="6930" width="8.7109375" style="4" customWidth="1"/>
    <col min="6931" max="7168" width="9.140625" style="4"/>
    <col min="7169" max="7178" width="7" style="4" customWidth="1"/>
    <col min="7179" max="7179" width="16.28515625" style="4" customWidth="1"/>
    <col min="7180" max="7186" width="8.7109375" style="4" customWidth="1"/>
    <col min="7187" max="7424" width="9.140625" style="4"/>
    <col min="7425" max="7434" width="7" style="4" customWidth="1"/>
    <col min="7435" max="7435" width="16.28515625" style="4" customWidth="1"/>
    <col min="7436" max="7442" width="8.7109375" style="4" customWidth="1"/>
    <col min="7443" max="7680" width="9.140625" style="4"/>
    <col min="7681" max="7690" width="7" style="4" customWidth="1"/>
    <col min="7691" max="7691" width="16.28515625" style="4" customWidth="1"/>
    <col min="7692" max="7698" width="8.7109375" style="4" customWidth="1"/>
    <col min="7699" max="7936" width="9.140625" style="4"/>
    <col min="7937" max="7946" width="7" style="4" customWidth="1"/>
    <col min="7947" max="7947" width="16.28515625" style="4" customWidth="1"/>
    <col min="7948" max="7954" width="8.7109375" style="4" customWidth="1"/>
    <col min="7955" max="8192" width="9.140625" style="4"/>
    <col min="8193" max="8202" width="7" style="4" customWidth="1"/>
    <col min="8203" max="8203" width="16.28515625" style="4" customWidth="1"/>
    <col min="8204" max="8210" width="8.7109375" style="4" customWidth="1"/>
    <col min="8211" max="8448" width="9.140625" style="4"/>
    <col min="8449" max="8458" width="7" style="4" customWidth="1"/>
    <col min="8459" max="8459" width="16.28515625" style="4" customWidth="1"/>
    <col min="8460" max="8466" width="8.7109375" style="4" customWidth="1"/>
    <col min="8467" max="8704" width="9.140625" style="4"/>
    <col min="8705" max="8714" width="7" style="4" customWidth="1"/>
    <col min="8715" max="8715" width="16.28515625" style="4" customWidth="1"/>
    <col min="8716" max="8722" width="8.7109375" style="4" customWidth="1"/>
    <col min="8723" max="8960" width="9.140625" style="4"/>
    <col min="8961" max="8970" width="7" style="4" customWidth="1"/>
    <col min="8971" max="8971" width="16.28515625" style="4" customWidth="1"/>
    <col min="8972" max="8978" width="8.7109375" style="4" customWidth="1"/>
    <col min="8979" max="9216" width="9.140625" style="4"/>
    <col min="9217" max="9226" width="7" style="4" customWidth="1"/>
    <col min="9227" max="9227" width="16.28515625" style="4" customWidth="1"/>
    <col min="9228" max="9234" width="8.7109375" style="4" customWidth="1"/>
    <col min="9235" max="9472" width="9.140625" style="4"/>
    <col min="9473" max="9482" width="7" style="4" customWidth="1"/>
    <col min="9483" max="9483" width="16.28515625" style="4" customWidth="1"/>
    <col min="9484" max="9490" width="8.7109375" style="4" customWidth="1"/>
    <col min="9491" max="9728" width="9.140625" style="4"/>
    <col min="9729" max="9738" width="7" style="4" customWidth="1"/>
    <col min="9739" max="9739" width="16.28515625" style="4" customWidth="1"/>
    <col min="9740" max="9746" width="8.7109375" style="4" customWidth="1"/>
    <col min="9747" max="9984" width="9.140625" style="4"/>
    <col min="9985" max="9994" width="7" style="4" customWidth="1"/>
    <col min="9995" max="9995" width="16.28515625" style="4" customWidth="1"/>
    <col min="9996" max="10002" width="8.7109375" style="4" customWidth="1"/>
    <col min="10003" max="10240" width="9.140625" style="4"/>
    <col min="10241" max="10250" width="7" style="4" customWidth="1"/>
    <col min="10251" max="10251" width="16.28515625" style="4" customWidth="1"/>
    <col min="10252" max="10258" width="8.7109375" style="4" customWidth="1"/>
    <col min="10259" max="10496" width="9.140625" style="4"/>
    <col min="10497" max="10506" width="7" style="4" customWidth="1"/>
    <col min="10507" max="10507" width="16.28515625" style="4" customWidth="1"/>
    <col min="10508" max="10514" width="8.7109375" style="4" customWidth="1"/>
    <col min="10515" max="10752" width="9.140625" style="4"/>
    <col min="10753" max="10762" width="7" style="4" customWidth="1"/>
    <col min="10763" max="10763" width="16.28515625" style="4" customWidth="1"/>
    <col min="10764" max="10770" width="8.7109375" style="4" customWidth="1"/>
    <col min="10771" max="11008" width="9.140625" style="4"/>
    <col min="11009" max="11018" width="7" style="4" customWidth="1"/>
    <col min="11019" max="11019" width="16.28515625" style="4" customWidth="1"/>
    <col min="11020" max="11026" width="8.7109375" style="4" customWidth="1"/>
    <col min="11027" max="11264" width="9.140625" style="4"/>
    <col min="11265" max="11274" width="7" style="4" customWidth="1"/>
    <col min="11275" max="11275" width="16.28515625" style="4" customWidth="1"/>
    <col min="11276" max="11282" width="8.7109375" style="4" customWidth="1"/>
    <col min="11283" max="11520" width="9.140625" style="4"/>
    <col min="11521" max="11530" width="7" style="4" customWidth="1"/>
    <col min="11531" max="11531" width="16.28515625" style="4" customWidth="1"/>
    <col min="11532" max="11538" width="8.7109375" style="4" customWidth="1"/>
    <col min="11539" max="11776" width="9.140625" style="4"/>
    <col min="11777" max="11786" width="7" style="4" customWidth="1"/>
    <col min="11787" max="11787" width="16.28515625" style="4" customWidth="1"/>
    <col min="11788" max="11794" width="8.7109375" style="4" customWidth="1"/>
    <col min="11795" max="12032" width="9.140625" style="4"/>
    <col min="12033" max="12042" width="7" style="4" customWidth="1"/>
    <col min="12043" max="12043" width="16.28515625" style="4" customWidth="1"/>
    <col min="12044" max="12050" width="8.7109375" style="4" customWidth="1"/>
    <col min="12051" max="12288" width="9.140625" style="4"/>
    <col min="12289" max="12298" width="7" style="4" customWidth="1"/>
    <col min="12299" max="12299" width="16.28515625" style="4" customWidth="1"/>
    <col min="12300" max="12306" width="8.7109375" style="4" customWidth="1"/>
    <col min="12307" max="12544" width="9.140625" style="4"/>
    <col min="12545" max="12554" width="7" style="4" customWidth="1"/>
    <col min="12555" max="12555" width="16.28515625" style="4" customWidth="1"/>
    <col min="12556" max="12562" width="8.7109375" style="4" customWidth="1"/>
    <col min="12563" max="12800" width="9.140625" style="4"/>
    <col min="12801" max="12810" width="7" style="4" customWidth="1"/>
    <col min="12811" max="12811" width="16.28515625" style="4" customWidth="1"/>
    <col min="12812" max="12818" width="8.7109375" style="4" customWidth="1"/>
    <col min="12819" max="13056" width="9.140625" style="4"/>
    <col min="13057" max="13066" width="7" style="4" customWidth="1"/>
    <col min="13067" max="13067" width="16.28515625" style="4" customWidth="1"/>
    <col min="13068" max="13074" width="8.7109375" style="4" customWidth="1"/>
    <col min="13075" max="13312" width="9.140625" style="4"/>
    <col min="13313" max="13322" width="7" style="4" customWidth="1"/>
    <col min="13323" max="13323" width="16.28515625" style="4" customWidth="1"/>
    <col min="13324" max="13330" width="8.7109375" style="4" customWidth="1"/>
    <col min="13331" max="13568" width="9.140625" style="4"/>
    <col min="13569" max="13578" width="7" style="4" customWidth="1"/>
    <col min="13579" max="13579" width="16.28515625" style="4" customWidth="1"/>
    <col min="13580" max="13586" width="8.7109375" style="4" customWidth="1"/>
    <col min="13587" max="13824" width="9.140625" style="4"/>
    <col min="13825" max="13834" width="7" style="4" customWidth="1"/>
    <col min="13835" max="13835" width="16.28515625" style="4" customWidth="1"/>
    <col min="13836" max="13842" width="8.7109375" style="4" customWidth="1"/>
    <col min="13843" max="14080" width="9.140625" style="4"/>
    <col min="14081" max="14090" width="7" style="4" customWidth="1"/>
    <col min="14091" max="14091" width="16.28515625" style="4" customWidth="1"/>
    <col min="14092" max="14098" width="8.7109375" style="4" customWidth="1"/>
    <col min="14099" max="14336" width="9.140625" style="4"/>
    <col min="14337" max="14346" width="7" style="4" customWidth="1"/>
    <col min="14347" max="14347" width="16.28515625" style="4" customWidth="1"/>
    <col min="14348" max="14354" width="8.7109375" style="4" customWidth="1"/>
    <col min="14355" max="14592" width="9.140625" style="4"/>
    <col min="14593" max="14602" width="7" style="4" customWidth="1"/>
    <col min="14603" max="14603" width="16.28515625" style="4" customWidth="1"/>
    <col min="14604" max="14610" width="8.7109375" style="4" customWidth="1"/>
    <col min="14611" max="14848" width="9.140625" style="4"/>
    <col min="14849" max="14858" width="7" style="4" customWidth="1"/>
    <col min="14859" max="14859" width="16.28515625" style="4" customWidth="1"/>
    <col min="14860" max="14866" width="8.7109375" style="4" customWidth="1"/>
    <col min="14867" max="15104" width="9.140625" style="4"/>
    <col min="15105" max="15114" width="7" style="4" customWidth="1"/>
    <col min="15115" max="15115" width="16.28515625" style="4" customWidth="1"/>
    <col min="15116" max="15122" width="8.7109375" style="4" customWidth="1"/>
    <col min="15123" max="15360" width="9.140625" style="4"/>
    <col min="15361" max="15370" width="7" style="4" customWidth="1"/>
    <col min="15371" max="15371" width="16.28515625" style="4" customWidth="1"/>
    <col min="15372" max="15378" width="8.7109375" style="4" customWidth="1"/>
    <col min="15379" max="15616" width="9.140625" style="4"/>
    <col min="15617" max="15626" width="7" style="4" customWidth="1"/>
    <col min="15627" max="15627" width="16.28515625" style="4" customWidth="1"/>
    <col min="15628" max="15634" width="8.7109375" style="4" customWidth="1"/>
    <col min="15635" max="15872" width="9.140625" style="4"/>
    <col min="15873" max="15882" width="7" style="4" customWidth="1"/>
    <col min="15883" max="15883" width="16.28515625" style="4" customWidth="1"/>
    <col min="15884" max="15890" width="8.7109375" style="4" customWidth="1"/>
    <col min="15891" max="16128" width="9.140625" style="4"/>
    <col min="16129" max="16138" width="7" style="4" customWidth="1"/>
    <col min="16139" max="16139" width="16.28515625" style="4" customWidth="1"/>
    <col min="16140" max="16146" width="8.7109375" style="4" customWidth="1"/>
    <col min="16147" max="16384" width="9.140625" style="4"/>
  </cols>
  <sheetData>
    <row r="1" spans="1:18" x14ac:dyDescent="0.25">
      <c r="A1" s="2"/>
      <c r="B1" s="165"/>
      <c r="C1" s="166"/>
      <c r="D1" s="166"/>
      <c r="E1" s="166"/>
      <c r="F1" s="166"/>
      <c r="G1" s="2"/>
      <c r="H1" s="2"/>
      <c r="I1" s="2"/>
      <c r="J1" s="3">
        <v>1</v>
      </c>
      <c r="K1" s="3" t="s">
        <v>62</v>
      </c>
      <c r="L1" s="3" t="s">
        <v>62</v>
      </c>
      <c r="M1" s="3" t="s">
        <v>62</v>
      </c>
      <c r="N1" s="3" t="s">
        <v>62</v>
      </c>
      <c r="O1" s="3" t="s">
        <v>62</v>
      </c>
      <c r="P1" s="3" t="s">
        <v>62</v>
      </c>
      <c r="Q1" s="3" t="s">
        <v>62</v>
      </c>
      <c r="R1" s="3" t="s">
        <v>62</v>
      </c>
    </row>
    <row r="2" spans="1:18" ht="21" x14ac:dyDescent="0.25">
      <c r="A2" s="5"/>
      <c r="B2" s="5"/>
      <c r="C2" s="6" t="s">
        <v>63</v>
      </c>
      <c r="D2" s="5"/>
      <c r="E2" s="5"/>
      <c r="F2" s="7"/>
      <c r="G2" s="8" t="s">
        <v>64</v>
      </c>
      <c r="H2" s="9" t="s">
        <v>65</v>
      </c>
      <c r="I2" s="9" t="s">
        <v>66</v>
      </c>
      <c r="J2" s="3">
        <v>2</v>
      </c>
      <c r="K2" s="3" t="s">
        <v>67</v>
      </c>
      <c r="L2" s="3" t="s">
        <v>68</v>
      </c>
      <c r="M2" s="3" t="s">
        <v>69</v>
      </c>
      <c r="N2" s="3" t="s">
        <v>70</v>
      </c>
      <c r="O2" s="3" t="s">
        <v>71</v>
      </c>
      <c r="P2" s="3" t="s">
        <v>72</v>
      </c>
      <c r="Q2" s="3" t="s">
        <v>73</v>
      </c>
      <c r="R2" s="3" t="s">
        <v>74</v>
      </c>
    </row>
    <row r="3" spans="1:18" x14ac:dyDescent="0.25">
      <c r="A3" s="10" t="s">
        <v>75</v>
      </c>
      <c r="B3" s="167">
        <f>TopluSeyehatBeyanname!AV122</f>
        <v>0</v>
      </c>
      <c r="C3" s="168"/>
      <c r="D3" s="168"/>
      <c r="E3" s="168"/>
      <c r="F3" s="168"/>
      <c r="G3" s="168"/>
      <c r="H3" s="168"/>
      <c r="I3" s="169"/>
      <c r="J3" s="3">
        <v>3</v>
      </c>
      <c r="K3" s="3" t="s">
        <v>76</v>
      </c>
      <c r="L3" s="3" t="s">
        <v>77</v>
      </c>
      <c r="M3" s="3" t="s">
        <v>78</v>
      </c>
      <c r="N3" s="3" t="s">
        <v>70</v>
      </c>
      <c r="O3" s="3" t="s">
        <v>71</v>
      </c>
      <c r="P3" s="3" t="s">
        <v>72</v>
      </c>
      <c r="Q3" s="3" t="s">
        <v>73</v>
      </c>
      <c r="R3" s="3" t="s">
        <v>74</v>
      </c>
    </row>
    <row r="4" spans="1:18" x14ac:dyDescent="0.25">
      <c r="A4" s="10" t="s">
        <v>79</v>
      </c>
      <c r="B4" s="170" t="str">
        <f ca="1">K43</f>
        <v>##</v>
      </c>
      <c r="C4" s="171"/>
      <c r="D4" s="171"/>
      <c r="E4" s="171"/>
      <c r="F4" s="171"/>
      <c r="G4" s="171"/>
      <c r="H4" s="171"/>
      <c r="I4" s="172"/>
      <c r="J4" s="3">
        <v>4</v>
      </c>
      <c r="K4" s="3" t="s">
        <v>80</v>
      </c>
      <c r="L4" s="3" t="s">
        <v>81</v>
      </c>
      <c r="M4" s="3" t="s">
        <v>82</v>
      </c>
      <c r="N4" s="3" t="s">
        <v>70</v>
      </c>
      <c r="O4" s="3" t="s">
        <v>71</v>
      </c>
      <c r="P4" s="3" t="s">
        <v>72</v>
      </c>
      <c r="Q4" s="3" t="s">
        <v>73</v>
      </c>
      <c r="R4" s="3" t="s">
        <v>74</v>
      </c>
    </row>
    <row r="5" spans="1:18" x14ac:dyDescent="0.25">
      <c r="A5" s="3"/>
      <c r="B5" s="3"/>
      <c r="C5" s="3"/>
      <c r="D5" s="3"/>
      <c r="E5" s="3"/>
      <c r="F5" s="11"/>
      <c r="G5" s="3"/>
      <c r="H5" s="3"/>
      <c r="I5" s="3"/>
      <c r="J5" s="3">
        <v>5</v>
      </c>
      <c r="K5" s="3" t="s">
        <v>83</v>
      </c>
      <c r="L5" s="3" t="s">
        <v>84</v>
      </c>
      <c r="M5" s="3" t="s">
        <v>85</v>
      </c>
      <c r="N5" s="3" t="s">
        <v>70</v>
      </c>
      <c r="O5" s="3" t="s">
        <v>71</v>
      </c>
      <c r="P5" s="3" t="s">
        <v>72</v>
      </c>
      <c r="Q5" s="3" t="s">
        <v>73</v>
      </c>
      <c r="R5" s="3" t="s">
        <v>74</v>
      </c>
    </row>
    <row r="6" spans="1:18" x14ac:dyDescent="0.25">
      <c r="A6" s="3"/>
      <c r="B6" s="2" t="str">
        <f>IF(G6=1,TEXT(B3,"0,00"),VALUE(B3))</f>
        <v>0,00</v>
      </c>
      <c r="C6" s="3"/>
      <c r="D6" s="3"/>
      <c r="E6" s="3"/>
      <c r="F6" s="11">
        <f>IF(INT(B3)=B3,0,1)</f>
        <v>0</v>
      </c>
      <c r="G6" s="3">
        <f>IF(OR(IF(H2&lt;&gt;"",1),IF(I2&lt;&gt;"",1))=TRUE,1,0)</f>
        <v>1</v>
      </c>
      <c r="H6" s="173" t="str">
        <f>IF(OR(IF(H2&lt;&gt;"",1),IF(I2&lt;&gt;"",1))=TRUE,"PARA BİRİMİ","SAYI")</f>
        <v>PARA BİRİMİ</v>
      </c>
      <c r="I6" s="173"/>
      <c r="J6" s="3">
        <v>6</v>
      </c>
      <c r="K6" s="3" t="s">
        <v>86</v>
      </c>
      <c r="L6" s="3" t="s">
        <v>87</v>
      </c>
      <c r="M6" s="3" t="s">
        <v>88</v>
      </c>
      <c r="N6" s="3" t="s">
        <v>70</v>
      </c>
      <c r="O6" s="3" t="s">
        <v>71</v>
      </c>
      <c r="P6" s="3" t="s">
        <v>72</v>
      </c>
      <c r="Q6" s="3" t="s">
        <v>73</v>
      </c>
      <c r="R6" s="3" t="s">
        <v>74</v>
      </c>
    </row>
    <row r="7" spans="1:18" x14ac:dyDescent="0.25">
      <c r="A7" s="12">
        <f>IF(F6=1,MID(B6,1,FIND(",",B6)-1),B3)</f>
        <v>0</v>
      </c>
      <c r="B7" s="3"/>
      <c r="C7" s="3"/>
      <c r="D7" s="3"/>
      <c r="E7" s="3"/>
      <c r="F7" s="11"/>
      <c r="G7" s="3"/>
      <c r="H7" s="3"/>
      <c r="I7" s="3"/>
      <c r="J7" s="3">
        <v>7</v>
      </c>
      <c r="K7" s="3" t="s">
        <v>89</v>
      </c>
      <c r="L7" s="3" t="s">
        <v>90</v>
      </c>
      <c r="M7" s="3" t="s">
        <v>91</v>
      </c>
      <c r="N7" s="3" t="s">
        <v>70</v>
      </c>
      <c r="O7" s="3" t="s">
        <v>71</v>
      </c>
      <c r="P7" s="3" t="s">
        <v>72</v>
      </c>
      <c r="Q7" s="3" t="s">
        <v>73</v>
      </c>
      <c r="R7" s="3" t="s">
        <v>74</v>
      </c>
    </row>
    <row r="8" spans="1:18" x14ac:dyDescent="0.25">
      <c r="A8" s="3">
        <v>1</v>
      </c>
      <c r="B8" s="3" t="str">
        <f>RIGHT($A$7,A8)</f>
        <v>0</v>
      </c>
      <c r="C8" s="3" t="str">
        <f>B8</f>
        <v>0</v>
      </c>
      <c r="D8" s="3">
        <f>B8+1</f>
        <v>1</v>
      </c>
      <c r="E8" s="3" t="str">
        <f ca="1">INDIRECT(CONCATENATE("k",D8))</f>
        <v xml:space="preserve"> </v>
      </c>
      <c r="F8" s="11" t="str">
        <f ca="1">E10&amp;E9&amp;E8</f>
        <v xml:space="preserve">   </v>
      </c>
      <c r="G8" s="13" t="str">
        <f ca="1">INDIRECT(CONCATENATE("k",D8))</f>
        <v xml:space="preserve"> </v>
      </c>
      <c r="H8" s="3"/>
      <c r="I8" s="3"/>
      <c r="J8" s="3">
        <v>8</v>
      </c>
      <c r="K8" s="3" t="s">
        <v>92</v>
      </c>
      <c r="L8" s="3" t="s">
        <v>93</v>
      </c>
      <c r="M8" s="3" t="s">
        <v>94</v>
      </c>
      <c r="N8" s="3" t="s">
        <v>70</v>
      </c>
      <c r="O8" s="3" t="s">
        <v>71</v>
      </c>
      <c r="P8" s="3" t="s">
        <v>72</v>
      </c>
      <c r="Q8" s="3" t="s">
        <v>73</v>
      </c>
      <c r="R8" s="3" t="s">
        <v>74</v>
      </c>
    </row>
    <row r="9" spans="1:18" x14ac:dyDescent="0.25">
      <c r="A9" s="3">
        <f>A8+1</f>
        <v>2</v>
      </c>
      <c r="B9" s="3" t="str">
        <f t="shared" ref="B9:B25" si="0">RIGHT($A$7,A9)</f>
        <v>0</v>
      </c>
      <c r="C9" s="14" t="str">
        <f t="shared" ref="C9:C25" si="1">IF(B9=B8,"0",B9)</f>
        <v>0</v>
      </c>
      <c r="D9" s="3">
        <f t="shared" ref="D9:D18" si="2">MID(C9,1,1)+1</f>
        <v>1</v>
      </c>
      <c r="E9" s="3" t="str">
        <f ca="1">INDIRECT(CONCATENATE("l",D9))</f>
        <v xml:space="preserve"> </v>
      </c>
      <c r="F9" s="11"/>
      <c r="G9" s="13" t="str">
        <f ca="1">INDIRECT(CONCATENATE("l",D9))</f>
        <v xml:space="preserve"> </v>
      </c>
      <c r="H9" s="3" t="str">
        <f ca="1">F8</f>
        <v xml:space="preserve">   </v>
      </c>
      <c r="I9" s="3"/>
      <c r="J9" s="3">
        <v>9</v>
      </c>
      <c r="K9" s="3" t="s">
        <v>95</v>
      </c>
      <c r="L9" s="3" t="s">
        <v>96</v>
      </c>
      <c r="M9" s="3" t="s">
        <v>97</v>
      </c>
      <c r="N9" s="3" t="s">
        <v>70</v>
      </c>
      <c r="O9" s="3" t="s">
        <v>71</v>
      </c>
      <c r="P9" s="3" t="s">
        <v>72</v>
      </c>
      <c r="Q9" s="3" t="s">
        <v>73</v>
      </c>
      <c r="R9" s="3" t="s">
        <v>74</v>
      </c>
    </row>
    <row r="10" spans="1:18" x14ac:dyDescent="0.25">
      <c r="A10" s="3">
        <f t="shared" ref="A10:A25" si="3">A9+1</f>
        <v>3</v>
      </c>
      <c r="B10" s="3" t="str">
        <f t="shared" si="0"/>
        <v>0</v>
      </c>
      <c r="C10" s="3" t="str">
        <f t="shared" si="1"/>
        <v>0</v>
      </c>
      <c r="D10" s="3">
        <f t="shared" si="2"/>
        <v>1</v>
      </c>
      <c r="E10" s="3" t="str">
        <f ca="1">INDIRECT(CONCATENATE("m",D10))</f>
        <v xml:space="preserve"> </v>
      </c>
      <c r="F10" s="11"/>
      <c r="G10" s="13" t="str">
        <f ca="1">INDIRECT(CONCATENATE("m",D10))</f>
        <v xml:space="preserve"> </v>
      </c>
      <c r="H10" s="3"/>
      <c r="I10" s="3"/>
      <c r="J10" s="3">
        <v>10</v>
      </c>
      <c r="K10" s="3" t="s">
        <v>98</v>
      </c>
      <c r="L10" s="3" t="s">
        <v>99</v>
      </c>
      <c r="M10" s="3" t="s">
        <v>100</v>
      </c>
      <c r="N10" s="3" t="s">
        <v>70</v>
      </c>
      <c r="O10" s="3" t="s">
        <v>71</v>
      </c>
      <c r="P10" s="3" t="s">
        <v>72</v>
      </c>
      <c r="Q10" s="3" t="s">
        <v>73</v>
      </c>
      <c r="R10" s="3" t="s">
        <v>74</v>
      </c>
    </row>
    <row r="11" spans="1:18" x14ac:dyDescent="0.25">
      <c r="A11" s="3">
        <f t="shared" si="3"/>
        <v>4</v>
      </c>
      <c r="B11" s="3" t="str">
        <f t="shared" si="0"/>
        <v>0</v>
      </c>
      <c r="C11" s="3" t="str">
        <f t="shared" si="1"/>
        <v>0</v>
      </c>
      <c r="D11" s="3">
        <f t="shared" si="2"/>
        <v>1</v>
      </c>
      <c r="E11" s="3" t="str">
        <f ca="1">IF(D26&lt;17,"",INDIRECT(CONCATENATE("k",D11)))</f>
        <v/>
      </c>
      <c r="F11" s="11" t="str">
        <f ca="1">E13&amp;E12&amp;E11</f>
        <v xml:space="preserve">  </v>
      </c>
      <c r="G11" s="13" t="str">
        <f ca="1">IF(D12&gt;1,"",IF(D13&gt;1,"",INDIRECT(CONCATENATE("n",D11))))</f>
        <v xml:space="preserve"> </v>
      </c>
      <c r="H11" s="3"/>
      <c r="I11" s="3"/>
      <c r="J11" s="2"/>
      <c r="K11" s="2"/>
      <c r="L11" s="2"/>
      <c r="M11" s="2"/>
      <c r="N11" s="2"/>
      <c r="O11" s="2"/>
      <c r="P11" s="2"/>
      <c r="Q11" s="2"/>
      <c r="R11" s="2"/>
    </row>
    <row r="12" spans="1:18" x14ac:dyDescent="0.25">
      <c r="A12" s="3">
        <f t="shared" si="3"/>
        <v>5</v>
      </c>
      <c r="B12" s="3" t="str">
        <f t="shared" si="0"/>
        <v>0</v>
      </c>
      <c r="C12" s="3" t="str">
        <f t="shared" si="1"/>
        <v>0</v>
      </c>
      <c r="D12" s="3">
        <f t="shared" si="2"/>
        <v>1</v>
      </c>
      <c r="E12" s="3" t="str">
        <f ca="1">INDIRECT(CONCATENATE("l",D12))</f>
        <v xml:space="preserve"> </v>
      </c>
      <c r="F12" s="11"/>
      <c r="G12" s="13" t="str">
        <f ca="1">IF(D13&gt;1,"",INDIRECT(CONCATENATE("n",D12)))</f>
        <v xml:space="preserve"> </v>
      </c>
      <c r="H12" s="3" t="str">
        <f ca="1">CONCATENATE(F11,G11,G12,G13,"")</f>
        <v xml:space="preserve">     </v>
      </c>
      <c r="I12" s="3"/>
      <c r="J12" s="2"/>
      <c r="K12" s="6"/>
      <c r="L12" s="15"/>
      <c r="M12" s="15"/>
      <c r="N12" s="15"/>
      <c r="O12" s="15"/>
      <c r="P12" s="15"/>
      <c r="Q12" s="15"/>
      <c r="R12" s="15"/>
    </row>
    <row r="13" spans="1:18" x14ac:dyDescent="0.25">
      <c r="A13" s="3">
        <f t="shared" si="3"/>
        <v>6</v>
      </c>
      <c r="B13" s="3" t="str">
        <f t="shared" si="0"/>
        <v>0</v>
      </c>
      <c r="C13" s="3" t="str">
        <f t="shared" si="1"/>
        <v>0</v>
      </c>
      <c r="D13" s="3">
        <f t="shared" si="2"/>
        <v>1</v>
      </c>
      <c r="E13" s="3" t="str">
        <f ca="1">INDIRECT(CONCATENATE("m",D13))</f>
        <v xml:space="preserve"> </v>
      </c>
      <c r="F13" s="11"/>
      <c r="G13" s="13" t="str">
        <f ca="1">INDIRECT(CONCATENATE("n",D13))</f>
        <v xml:space="preserve"> </v>
      </c>
      <c r="H13" s="3"/>
      <c r="I13" s="3"/>
      <c r="J13" s="2"/>
      <c r="K13" s="2"/>
      <c r="L13" s="16"/>
      <c r="M13" s="16"/>
      <c r="N13" s="16"/>
      <c r="O13" s="16"/>
      <c r="P13" s="16"/>
      <c r="Q13" s="16"/>
      <c r="R13" s="16"/>
    </row>
    <row r="14" spans="1:18" x14ac:dyDescent="0.25">
      <c r="A14" s="3">
        <f t="shared" si="3"/>
        <v>7</v>
      </c>
      <c r="B14" s="3" t="str">
        <f t="shared" si="0"/>
        <v>0</v>
      </c>
      <c r="C14" s="3" t="str">
        <f t="shared" si="1"/>
        <v>0</v>
      </c>
      <c r="D14" s="3">
        <f t="shared" si="2"/>
        <v>1</v>
      </c>
      <c r="E14" s="3" t="str">
        <f ca="1">INDIRECT(CONCATENATE("k",D14))</f>
        <v xml:space="preserve"> </v>
      </c>
      <c r="F14" s="11" t="str">
        <f ca="1">E16&amp;E15&amp;E14</f>
        <v xml:space="preserve">   </v>
      </c>
      <c r="G14" s="13" t="str">
        <f ca="1">IF(D15&gt;1,"",IF(D16&gt;1,"",INDIRECT(CONCATENATE("o",D14))))</f>
        <v xml:space="preserve"> </v>
      </c>
      <c r="H14" s="3"/>
      <c r="I14" s="3"/>
      <c r="J14" s="2"/>
      <c r="K14" s="2"/>
      <c r="L14" s="16"/>
      <c r="M14" s="16"/>
      <c r="N14" s="16"/>
      <c r="O14" s="16"/>
      <c r="P14" s="16"/>
      <c r="Q14" s="16"/>
      <c r="R14" s="16"/>
    </row>
    <row r="15" spans="1:18" x14ac:dyDescent="0.25">
      <c r="A15" s="3">
        <f t="shared" si="3"/>
        <v>8</v>
      </c>
      <c r="B15" s="3" t="str">
        <f t="shared" si="0"/>
        <v>0</v>
      </c>
      <c r="C15" s="3" t="str">
        <f t="shared" si="1"/>
        <v>0</v>
      </c>
      <c r="D15" s="3">
        <f t="shared" si="2"/>
        <v>1</v>
      </c>
      <c r="E15" s="3" t="str">
        <f ca="1">INDIRECT(CONCATENATE("l",D15))</f>
        <v xml:space="preserve"> </v>
      </c>
      <c r="F15" s="11"/>
      <c r="G15" s="13" t="str">
        <f ca="1">IF(D16&gt;1,"",INDIRECT(CONCATENATE("o",D15)))</f>
        <v xml:space="preserve"> </v>
      </c>
      <c r="H15" s="3" t="str">
        <f ca="1">CONCATENATE(F14,G14,G15,G16,"")</f>
        <v xml:space="preserve">      </v>
      </c>
      <c r="I15" s="3"/>
      <c r="J15" s="2"/>
      <c r="K15" s="2"/>
      <c r="L15" s="16"/>
      <c r="M15" s="16"/>
      <c r="N15" s="16"/>
      <c r="O15" s="16"/>
      <c r="P15" s="16"/>
      <c r="Q15" s="16"/>
      <c r="R15" s="16"/>
    </row>
    <row r="16" spans="1:18" x14ac:dyDescent="0.25">
      <c r="A16" s="3">
        <f t="shared" si="3"/>
        <v>9</v>
      </c>
      <c r="B16" s="3" t="str">
        <f t="shared" si="0"/>
        <v>0</v>
      </c>
      <c r="C16" s="3" t="str">
        <f t="shared" si="1"/>
        <v>0</v>
      </c>
      <c r="D16" s="3">
        <f t="shared" si="2"/>
        <v>1</v>
      </c>
      <c r="E16" s="3" t="str">
        <f ca="1">INDIRECT(CONCATENATE("m",D16))</f>
        <v xml:space="preserve"> </v>
      </c>
      <c r="F16" s="11"/>
      <c r="G16" s="13" t="str">
        <f ca="1">INDIRECT(CONCATENATE("o",D16))</f>
        <v xml:space="preserve"> </v>
      </c>
      <c r="H16" s="3"/>
      <c r="I16" s="3"/>
      <c r="J16" s="2"/>
      <c r="K16" s="2"/>
      <c r="L16" s="16"/>
      <c r="M16" s="16"/>
      <c r="N16" s="16"/>
      <c r="O16" s="16"/>
      <c r="P16" s="16"/>
      <c r="Q16" s="16"/>
      <c r="R16" s="16"/>
    </row>
    <row r="17" spans="1:19" x14ac:dyDescent="0.25">
      <c r="A17" s="3">
        <f t="shared" si="3"/>
        <v>10</v>
      </c>
      <c r="B17" s="3" t="str">
        <f t="shared" si="0"/>
        <v>0</v>
      </c>
      <c r="C17" s="3" t="str">
        <f t="shared" si="1"/>
        <v>0</v>
      </c>
      <c r="D17" s="3">
        <f t="shared" si="2"/>
        <v>1</v>
      </c>
      <c r="E17" s="3" t="str">
        <f ca="1">INDIRECT(CONCATENATE("k",D17))</f>
        <v xml:space="preserve"> </v>
      </c>
      <c r="F17" s="164" t="str">
        <f ca="1">E19&amp;E18&amp;E17</f>
        <v xml:space="preserve">   </v>
      </c>
      <c r="G17" s="13" t="str">
        <f ca="1">IF(D18&gt;1,"",IF(D19&gt;1,"",INDIRECT(CONCATENATE("p",D17,))))</f>
        <v xml:space="preserve"> </v>
      </c>
      <c r="H17" s="3"/>
      <c r="I17" s="3"/>
      <c r="J17" s="2"/>
      <c r="K17" s="2"/>
      <c r="L17" s="16"/>
      <c r="M17" s="16"/>
      <c r="N17" s="16"/>
      <c r="O17" s="16"/>
      <c r="P17" s="16"/>
      <c r="Q17" s="16"/>
      <c r="R17" s="16"/>
    </row>
    <row r="18" spans="1:19" x14ac:dyDescent="0.25">
      <c r="A18" s="3">
        <f t="shared" si="3"/>
        <v>11</v>
      </c>
      <c r="B18" s="3" t="str">
        <f t="shared" si="0"/>
        <v>0</v>
      </c>
      <c r="C18" s="3" t="str">
        <f t="shared" si="1"/>
        <v>0</v>
      </c>
      <c r="D18" s="3">
        <f t="shared" si="2"/>
        <v>1</v>
      </c>
      <c r="E18" s="3" t="str">
        <f ca="1">INDIRECT(CONCATENATE("l",D18))</f>
        <v xml:space="preserve"> </v>
      </c>
      <c r="F18" s="164"/>
      <c r="G18" s="13" t="str">
        <f ca="1">IF(D19&gt;1,"",INDIRECT(CONCATENATE("p",D18)))</f>
        <v xml:space="preserve"> </v>
      </c>
      <c r="H18" s="3" t="str">
        <f ca="1">CONCATENATE(F17,G17,G18,G19,"")</f>
        <v xml:space="preserve">      </v>
      </c>
      <c r="I18" s="3"/>
      <c r="J18" s="2"/>
      <c r="K18" s="2"/>
      <c r="L18" s="16"/>
      <c r="M18" s="16"/>
      <c r="N18" s="16"/>
      <c r="O18" s="16"/>
      <c r="P18" s="16"/>
      <c r="Q18" s="16"/>
      <c r="R18" s="16"/>
    </row>
    <row r="19" spans="1:19" x14ac:dyDescent="0.25">
      <c r="A19" s="3">
        <f t="shared" si="3"/>
        <v>12</v>
      </c>
      <c r="B19" s="3" t="str">
        <f t="shared" si="0"/>
        <v>0</v>
      </c>
      <c r="C19" s="3" t="str">
        <f t="shared" si="1"/>
        <v>0</v>
      </c>
      <c r="D19" s="3">
        <f>IF(C19&gt;0,MID(C19,1,1),"")+1</f>
        <v>1</v>
      </c>
      <c r="E19" s="3" t="str">
        <f ca="1">INDIRECT(CONCATENATE("m",D19))</f>
        <v xml:space="preserve"> </v>
      </c>
      <c r="F19" s="164"/>
      <c r="G19" s="13" t="str">
        <f ca="1">INDIRECT(CONCATENATE("p",D19))</f>
        <v xml:space="preserve"> </v>
      </c>
      <c r="H19" s="3"/>
      <c r="I19" s="3"/>
      <c r="J19" s="2"/>
      <c r="K19" s="2"/>
      <c r="L19" s="16"/>
      <c r="M19" s="16"/>
      <c r="N19" s="16"/>
      <c r="O19" s="16"/>
      <c r="P19" s="16"/>
      <c r="Q19" s="16"/>
      <c r="R19" s="16"/>
    </row>
    <row r="20" spans="1:19" x14ac:dyDescent="0.25">
      <c r="A20" s="3">
        <f t="shared" si="3"/>
        <v>13</v>
      </c>
      <c r="B20" s="3" t="str">
        <f t="shared" si="0"/>
        <v>0</v>
      </c>
      <c r="C20" s="3" t="str">
        <f t="shared" si="1"/>
        <v>0</v>
      </c>
      <c r="D20" s="3">
        <f t="shared" ref="D20:D25" si="4">IF(C20&gt;0,MID(C20,1,1),"")+1</f>
        <v>1</v>
      </c>
      <c r="E20" s="3" t="str">
        <f ca="1">INDIRECT(CONCATENATE("k",D20))</f>
        <v xml:space="preserve"> </v>
      </c>
      <c r="F20" s="164" t="str">
        <f ca="1">E22&amp;E21&amp;E20</f>
        <v xml:space="preserve">   </v>
      </c>
      <c r="G20" s="13" t="str">
        <f ca="1">IF(D21&gt;1,"",IF(D22&gt;1,"",INDIRECT(CONCATENATE("q",D20))))</f>
        <v xml:space="preserve"> </v>
      </c>
      <c r="H20" s="3"/>
      <c r="I20" s="3"/>
      <c r="J20" s="2"/>
      <c r="K20" s="2"/>
      <c r="L20" s="16"/>
      <c r="M20" s="16"/>
      <c r="N20" s="16"/>
      <c r="O20" s="16"/>
      <c r="P20" s="16"/>
      <c r="Q20" s="16"/>
      <c r="R20" s="16"/>
    </row>
    <row r="21" spans="1:19" x14ac:dyDescent="0.25">
      <c r="A21" s="3">
        <f t="shared" si="3"/>
        <v>14</v>
      </c>
      <c r="B21" s="3" t="str">
        <f t="shared" si="0"/>
        <v>0</v>
      </c>
      <c r="C21" s="3" t="str">
        <f t="shared" si="1"/>
        <v>0</v>
      </c>
      <c r="D21" s="3">
        <f t="shared" si="4"/>
        <v>1</v>
      </c>
      <c r="E21" s="3" t="str">
        <f ca="1">INDIRECT(CONCATENATE("l",D21))</f>
        <v xml:space="preserve"> </v>
      </c>
      <c r="F21" s="164"/>
      <c r="G21" s="13" t="str">
        <f ca="1">IF(D22&gt;1,"",INDIRECT(CONCATENATE("q",D21)))</f>
        <v xml:space="preserve"> </v>
      </c>
      <c r="H21" s="3" t="str">
        <f ca="1">CONCATENATE(F20,G20,G21,G22,"")</f>
        <v xml:space="preserve">      </v>
      </c>
      <c r="I21" s="3"/>
      <c r="J21" s="2"/>
      <c r="K21" s="2"/>
      <c r="L21" s="16"/>
      <c r="M21" s="16"/>
      <c r="N21" s="16"/>
      <c r="O21" s="16"/>
      <c r="P21" s="16"/>
      <c r="Q21" s="16"/>
      <c r="R21" s="16"/>
    </row>
    <row r="22" spans="1:19" x14ac:dyDescent="0.25">
      <c r="A22" s="3">
        <f t="shared" si="3"/>
        <v>15</v>
      </c>
      <c r="B22" s="3" t="str">
        <f t="shared" si="0"/>
        <v>0</v>
      </c>
      <c r="C22" s="3" t="str">
        <f t="shared" si="1"/>
        <v>0</v>
      </c>
      <c r="D22" s="3">
        <f t="shared" si="4"/>
        <v>1</v>
      </c>
      <c r="E22" s="3" t="str">
        <f ca="1">INDIRECT(CONCATENATE("m",D22))</f>
        <v xml:space="preserve"> </v>
      </c>
      <c r="F22" s="164"/>
      <c r="G22" s="13" t="str">
        <f ca="1">INDIRECT(CONCATENATE("q",D22))</f>
        <v xml:space="preserve"> </v>
      </c>
      <c r="H22" s="3"/>
      <c r="I22" s="3"/>
      <c r="J22" s="2"/>
      <c r="K22" s="2"/>
      <c r="L22" s="16"/>
      <c r="M22" s="16"/>
      <c r="N22" s="16"/>
      <c r="O22" s="16"/>
      <c r="P22" s="16"/>
      <c r="Q22" s="16"/>
      <c r="R22" s="16"/>
    </row>
    <row r="23" spans="1:19" x14ac:dyDescent="0.25">
      <c r="A23" s="3">
        <f t="shared" si="3"/>
        <v>16</v>
      </c>
      <c r="B23" s="3" t="str">
        <f t="shared" si="0"/>
        <v>0</v>
      </c>
      <c r="C23" s="3" t="str">
        <f t="shared" si="1"/>
        <v>0</v>
      </c>
      <c r="D23" s="3">
        <f>IF(C23&gt;0,MID(C23,1,1),"")+1</f>
        <v>1</v>
      </c>
      <c r="E23" s="3" t="str">
        <f ca="1">INDIRECT(CONCATENATE("k",D23))</f>
        <v xml:space="preserve"> </v>
      </c>
      <c r="F23" s="164" t="str">
        <f ca="1">E25&amp;E24&amp;E23</f>
        <v xml:space="preserve">   </v>
      </c>
      <c r="G23" s="13" t="str">
        <f ca="1">IF(D24&gt;1,"",IF(D25&gt;1,"",INDIRECT(CONCATENATE("r",D23))))</f>
        <v xml:space="preserve"> </v>
      </c>
      <c r="H23" s="3"/>
      <c r="I23" s="3"/>
      <c r="J23" s="2"/>
      <c r="K23" s="2"/>
      <c r="L23" s="16"/>
      <c r="M23" s="16"/>
      <c r="N23" s="16"/>
      <c r="O23" s="16"/>
      <c r="P23" s="16"/>
      <c r="Q23" s="16"/>
      <c r="R23" s="16"/>
    </row>
    <row r="24" spans="1:19" x14ac:dyDescent="0.25">
      <c r="A24" s="3">
        <f t="shared" si="3"/>
        <v>17</v>
      </c>
      <c r="B24" s="3" t="str">
        <f t="shared" si="0"/>
        <v>0</v>
      </c>
      <c r="C24" s="3" t="str">
        <f t="shared" si="1"/>
        <v>0</v>
      </c>
      <c r="D24" s="3">
        <f t="shared" si="4"/>
        <v>1</v>
      </c>
      <c r="E24" s="3" t="str">
        <f ca="1">INDIRECT(CONCATENATE("l",D24))</f>
        <v xml:space="preserve"> </v>
      </c>
      <c r="F24" s="164"/>
      <c r="G24" s="13" t="str">
        <f ca="1">IF(D25&gt;1,"",INDIRECT(CONCATENATE("r",D24)))</f>
        <v xml:space="preserve"> </v>
      </c>
      <c r="H24" s="3" t="str">
        <f ca="1">CONCATENATE(F23,G23,G24,G25,"")</f>
        <v xml:space="preserve">      </v>
      </c>
      <c r="I24" s="3"/>
      <c r="J24" s="2"/>
      <c r="K24" s="2"/>
      <c r="L24" s="16"/>
      <c r="M24" s="16"/>
      <c r="N24" s="16"/>
      <c r="O24" s="16"/>
      <c r="P24" s="16"/>
      <c r="Q24" s="16"/>
      <c r="R24" s="16"/>
    </row>
    <row r="25" spans="1:19" x14ac:dyDescent="0.25">
      <c r="A25" s="3">
        <f t="shared" si="3"/>
        <v>18</v>
      </c>
      <c r="B25" s="3" t="str">
        <f t="shared" si="0"/>
        <v>0</v>
      </c>
      <c r="C25" s="3" t="str">
        <f t="shared" si="1"/>
        <v>0</v>
      </c>
      <c r="D25" s="3">
        <f t="shared" si="4"/>
        <v>1</v>
      </c>
      <c r="E25" s="3" t="str">
        <f ca="1">INDIRECT(CONCATENATE("m",D25))</f>
        <v xml:space="preserve"> </v>
      </c>
      <c r="F25" s="164"/>
      <c r="G25" s="13" t="str">
        <f ca="1">INDIRECT(CONCATENATE("r",D25))</f>
        <v xml:space="preserve"> </v>
      </c>
      <c r="H25" s="3"/>
      <c r="I25" s="3"/>
      <c r="J25" s="2"/>
      <c r="K25" s="2"/>
      <c r="L25" s="16"/>
      <c r="M25" s="16"/>
      <c r="N25" s="16"/>
      <c r="O25" s="16"/>
      <c r="P25" s="16"/>
      <c r="Q25" s="16"/>
      <c r="R25" s="16"/>
    </row>
    <row r="26" spans="1:19" x14ac:dyDescent="0.25">
      <c r="A26" s="3"/>
      <c r="B26" s="3"/>
      <c r="C26" s="3"/>
      <c r="D26" s="3">
        <f>SUM(D11:D25)</f>
        <v>15</v>
      </c>
      <c r="E26" s="3"/>
      <c r="F26" s="11"/>
      <c r="G26" s="14"/>
      <c r="H26" s="3"/>
      <c r="I26" s="3"/>
      <c r="J26" s="2"/>
      <c r="K26" s="2"/>
      <c r="L26" s="16"/>
      <c r="M26" s="16"/>
      <c r="N26" s="16"/>
      <c r="O26" s="16"/>
      <c r="P26" s="16"/>
      <c r="Q26" s="16"/>
      <c r="R26" s="16"/>
    </row>
    <row r="27" spans="1:19" x14ac:dyDescent="0.25">
      <c r="A27" s="3"/>
      <c r="B27" s="3"/>
      <c r="C27" s="3"/>
      <c r="D27" s="3"/>
      <c r="E27" s="3"/>
      <c r="F27" s="11"/>
      <c r="G27" s="14"/>
      <c r="H27" s="14" t="str">
        <f ca="1">TRIM(CONCATENATE(H24,H21,H18,H15,H12,H9,""))</f>
        <v/>
      </c>
      <c r="I27" s="3"/>
      <c r="J27" s="2"/>
      <c r="K27" s="17" t="str">
        <f ca="1">IF(H27&lt;&gt;"",H27&amp;" "&amp;H2,"")</f>
        <v/>
      </c>
      <c r="L27" s="16"/>
      <c r="M27" s="16"/>
      <c r="N27" s="16"/>
      <c r="O27" s="16"/>
      <c r="P27" s="16"/>
      <c r="Q27" s="16"/>
      <c r="R27" s="16"/>
    </row>
    <row r="28" spans="1:19" x14ac:dyDescent="0.25">
      <c r="A28" s="12">
        <f>IF(F6=1,MID(B6,FIND(",",B6)+1,12),0)</f>
        <v>0</v>
      </c>
      <c r="B28" s="3"/>
      <c r="C28" s="3"/>
      <c r="D28" s="3"/>
      <c r="E28" s="3"/>
      <c r="F28" s="11"/>
      <c r="G28" s="3"/>
      <c r="H28" s="3"/>
      <c r="I28" s="3"/>
      <c r="J28" s="2"/>
      <c r="K28" s="2"/>
      <c r="L28" s="16"/>
      <c r="M28" s="16"/>
      <c r="N28" s="16"/>
      <c r="O28" s="16"/>
      <c r="P28" s="16"/>
      <c r="Q28" s="16"/>
      <c r="R28" s="16"/>
    </row>
    <row r="29" spans="1:19" x14ac:dyDescent="0.25">
      <c r="A29" s="3">
        <v>1</v>
      </c>
      <c r="B29" s="3" t="str">
        <f>RIGHT($A$28,A29)</f>
        <v>0</v>
      </c>
      <c r="C29" s="3" t="str">
        <f>B29</f>
        <v>0</v>
      </c>
      <c r="D29" s="3">
        <f>B29+1</f>
        <v>1</v>
      </c>
      <c r="E29" s="3" t="str">
        <f ca="1">INDIRECT(CONCATENATE("k",D29))</f>
        <v xml:space="preserve"> </v>
      </c>
      <c r="F29" s="11" t="str">
        <f ca="1">E31&amp;E30&amp;E29</f>
        <v xml:space="preserve">   </v>
      </c>
      <c r="G29" s="13" t="str">
        <f ca="1">INDIRECT(CONCATENATE("k",D29))</f>
        <v xml:space="preserve"> </v>
      </c>
      <c r="H29" s="3"/>
      <c r="I29" s="3"/>
      <c r="J29" s="2"/>
      <c r="K29" s="2"/>
      <c r="L29" s="2"/>
      <c r="M29" s="2"/>
      <c r="N29" s="2"/>
      <c r="O29" s="2"/>
      <c r="P29" s="2"/>
      <c r="Q29" s="2"/>
      <c r="R29" s="2"/>
    </row>
    <row r="30" spans="1:19" x14ac:dyDescent="0.25">
      <c r="A30" s="3">
        <f>A29+1</f>
        <v>2</v>
      </c>
      <c r="B30" s="3" t="str">
        <f t="shared" ref="B30:B40" si="5">RIGHT($A$28,A30)</f>
        <v>0</v>
      </c>
      <c r="C30" s="14" t="str">
        <f t="shared" ref="C30:C40" si="6">IF(B30=B29,"0",B30)</f>
        <v>0</v>
      </c>
      <c r="D30" s="3">
        <f t="shared" ref="D30:D39" si="7">MID(C30,1,1)+1</f>
        <v>1</v>
      </c>
      <c r="E30" s="3" t="str">
        <f ca="1">INDIRECT(CONCATENATE("l",D30))</f>
        <v xml:space="preserve"> </v>
      </c>
      <c r="F30" s="11"/>
      <c r="G30" s="13" t="str">
        <f ca="1">INDIRECT(CONCATENATE("l",D30))</f>
        <v xml:space="preserve"> </v>
      </c>
      <c r="H30" s="3" t="str">
        <f ca="1">F29</f>
        <v xml:space="preserve">   </v>
      </c>
      <c r="I30" s="3"/>
      <c r="J30" s="2"/>
      <c r="K30" s="2"/>
      <c r="L30" s="2"/>
      <c r="M30" s="2"/>
      <c r="N30" s="2"/>
      <c r="O30" s="2"/>
      <c r="P30" s="2"/>
      <c r="Q30" s="2"/>
      <c r="R30" s="2"/>
    </row>
    <row r="31" spans="1:19" x14ac:dyDescent="0.25">
      <c r="A31" s="3">
        <f t="shared" ref="A31:A40" si="8">A30+1</f>
        <v>3</v>
      </c>
      <c r="B31" s="3" t="str">
        <f t="shared" si="5"/>
        <v>0</v>
      </c>
      <c r="C31" s="3" t="str">
        <f t="shared" si="6"/>
        <v>0</v>
      </c>
      <c r="D31" s="3">
        <f t="shared" si="7"/>
        <v>1</v>
      </c>
      <c r="E31" s="3" t="str">
        <f ca="1">INDIRECT(CONCATENATE("m",D31))</f>
        <v xml:space="preserve"> </v>
      </c>
      <c r="F31" s="11"/>
      <c r="G31" s="13" t="str">
        <f ca="1">INDIRECT(CONCATENATE("m",D31))</f>
        <v xml:space="preserve"> </v>
      </c>
      <c r="H31" s="3"/>
      <c r="I31" s="3"/>
      <c r="J31" s="2"/>
      <c r="K31" s="2"/>
      <c r="L31" s="2"/>
      <c r="M31" s="2"/>
      <c r="N31" s="2"/>
      <c r="O31" s="2"/>
      <c r="P31" s="2"/>
      <c r="Q31" s="2"/>
      <c r="R31" s="2"/>
      <c r="S31" s="2"/>
    </row>
    <row r="32" spans="1:19" x14ac:dyDescent="0.25">
      <c r="A32" s="3">
        <f t="shared" si="8"/>
        <v>4</v>
      </c>
      <c r="B32" s="3" t="str">
        <f t="shared" si="5"/>
        <v>0</v>
      </c>
      <c r="C32" s="3" t="str">
        <f t="shared" si="6"/>
        <v>0</v>
      </c>
      <c r="D32" s="3">
        <f t="shared" si="7"/>
        <v>1</v>
      </c>
      <c r="E32" s="3" t="str">
        <f ca="1">IF(D41&lt;11,"",INDIRECT(CONCATENATE("k",D32)))</f>
        <v/>
      </c>
      <c r="F32" s="11" t="str">
        <f ca="1">E34&amp;E33&amp;E32</f>
        <v xml:space="preserve">  </v>
      </c>
      <c r="G32" s="13" t="str">
        <f ca="1">IF(D33&gt;1,"",IF(D34&gt;1,"",INDIRECT(CONCATENATE("n",D32))))</f>
        <v xml:space="preserve"> </v>
      </c>
      <c r="H32" s="3"/>
      <c r="I32" s="3"/>
      <c r="J32" s="2"/>
      <c r="K32" s="2"/>
      <c r="L32" s="2"/>
      <c r="M32" s="2"/>
      <c r="N32" s="2"/>
      <c r="O32" s="2"/>
      <c r="P32" s="2"/>
      <c r="Q32" s="2"/>
      <c r="R32" s="2"/>
      <c r="S32" s="2"/>
    </row>
    <row r="33" spans="1:19" x14ac:dyDescent="0.25">
      <c r="A33" s="3">
        <f t="shared" si="8"/>
        <v>5</v>
      </c>
      <c r="B33" s="3" t="str">
        <f t="shared" si="5"/>
        <v>0</v>
      </c>
      <c r="C33" s="3" t="str">
        <f t="shared" si="6"/>
        <v>0</v>
      </c>
      <c r="D33" s="3">
        <f t="shared" si="7"/>
        <v>1</v>
      </c>
      <c r="E33" s="3" t="str">
        <f ca="1">INDIRECT(CONCATENATE("l",D33))</f>
        <v xml:space="preserve"> </v>
      </c>
      <c r="F33" s="11"/>
      <c r="G33" s="13" t="str">
        <f ca="1">IF(D34&gt;1,"",INDIRECT(CONCATENATE("n",D33)))</f>
        <v xml:space="preserve"> </v>
      </c>
      <c r="H33" s="3" t="str">
        <f ca="1">CONCATENATE(F32,G32,G33,G34,"")</f>
        <v xml:space="preserve">     </v>
      </c>
      <c r="I33" s="3"/>
      <c r="J33" s="2"/>
      <c r="K33" s="2"/>
      <c r="L33" s="2"/>
      <c r="M33" s="2"/>
      <c r="N33" s="2"/>
      <c r="O33" s="2"/>
      <c r="P33" s="2"/>
      <c r="Q33" s="2"/>
      <c r="R33" s="2"/>
      <c r="S33" s="2"/>
    </row>
    <row r="34" spans="1:19" x14ac:dyDescent="0.25">
      <c r="A34" s="3">
        <f t="shared" si="8"/>
        <v>6</v>
      </c>
      <c r="B34" s="3" t="str">
        <f t="shared" si="5"/>
        <v>0</v>
      </c>
      <c r="C34" s="3" t="str">
        <f t="shared" si="6"/>
        <v>0</v>
      </c>
      <c r="D34" s="3">
        <f t="shared" si="7"/>
        <v>1</v>
      </c>
      <c r="E34" s="3" t="str">
        <f ca="1">INDIRECT(CONCATENATE("m",D34))</f>
        <v xml:space="preserve"> </v>
      </c>
      <c r="F34" s="11"/>
      <c r="G34" s="13" t="str">
        <f ca="1">INDIRECT(CONCATENATE("n",D34))</f>
        <v xml:space="preserve"> </v>
      </c>
      <c r="H34" s="3"/>
      <c r="I34" s="3"/>
      <c r="J34" s="2"/>
      <c r="K34" s="2"/>
      <c r="L34" s="2"/>
      <c r="M34" s="2"/>
      <c r="N34" s="2"/>
      <c r="O34" s="2"/>
      <c r="P34" s="2"/>
      <c r="Q34" s="2"/>
      <c r="R34" s="2"/>
      <c r="S34" s="2"/>
    </row>
    <row r="35" spans="1:19" x14ac:dyDescent="0.25">
      <c r="A35" s="3">
        <f t="shared" si="8"/>
        <v>7</v>
      </c>
      <c r="B35" s="3" t="str">
        <f t="shared" si="5"/>
        <v>0</v>
      </c>
      <c r="C35" s="3" t="str">
        <f t="shared" si="6"/>
        <v>0</v>
      </c>
      <c r="D35" s="3">
        <f t="shared" si="7"/>
        <v>1</v>
      </c>
      <c r="E35" s="3" t="str">
        <f ca="1">INDIRECT(CONCATENATE("k",D35))</f>
        <v xml:space="preserve"> </v>
      </c>
      <c r="F35" s="11" t="str">
        <f ca="1">E37&amp;E36&amp;E35</f>
        <v xml:space="preserve">   </v>
      </c>
      <c r="G35" s="13" t="str">
        <f ca="1">IF(D36&gt;1,"",IF(D37&gt;1,"",INDIRECT(CONCATENATE("o",D35))))</f>
        <v xml:space="preserve"> </v>
      </c>
      <c r="H35" s="3"/>
      <c r="I35" s="3"/>
      <c r="J35" s="2"/>
      <c r="K35" s="2"/>
      <c r="L35" s="2"/>
      <c r="M35" s="2"/>
      <c r="N35" s="2"/>
      <c r="O35" s="2"/>
      <c r="P35" s="2"/>
      <c r="Q35" s="2"/>
      <c r="R35" s="2"/>
      <c r="S35" s="2"/>
    </row>
    <row r="36" spans="1:19" x14ac:dyDescent="0.25">
      <c r="A36" s="3">
        <f t="shared" si="8"/>
        <v>8</v>
      </c>
      <c r="B36" s="3" t="str">
        <f t="shared" si="5"/>
        <v>0</v>
      </c>
      <c r="C36" s="3" t="str">
        <f t="shared" si="6"/>
        <v>0</v>
      </c>
      <c r="D36" s="3">
        <f t="shared" si="7"/>
        <v>1</v>
      </c>
      <c r="E36" s="3" t="str">
        <f ca="1">INDIRECT(CONCATENATE("l",D36))</f>
        <v xml:space="preserve"> </v>
      </c>
      <c r="F36" s="11"/>
      <c r="G36" s="13" t="str">
        <f ca="1">IF(D37&gt;1,"",INDIRECT(CONCATENATE("o",D36)))</f>
        <v xml:space="preserve"> </v>
      </c>
      <c r="H36" s="3" t="str">
        <f ca="1">CONCATENATE(F35,G35,G36,G37,"")</f>
        <v xml:space="preserve">      </v>
      </c>
      <c r="I36" s="3"/>
      <c r="J36" s="2"/>
      <c r="K36" s="2"/>
      <c r="L36" s="2"/>
      <c r="M36" s="2"/>
      <c r="N36" s="2"/>
      <c r="O36" s="2"/>
      <c r="P36" s="2"/>
      <c r="Q36" s="2"/>
      <c r="R36" s="2"/>
      <c r="S36" s="2"/>
    </row>
    <row r="37" spans="1:19" x14ac:dyDescent="0.25">
      <c r="A37" s="3">
        <f t="shared" si="8"/>
        <v>9</v>
      </c>
      <c r="B37" s="3" t="str">
        <f t="shared" si="5"/>
        <v>0</v>
      </c>
      <c r="C37" s="3" t="str">
        <f t="shared" si="6"/>
        <v>0</v>
      </c>
      <c r="D37" s="3">
        <f t="shared" si="7"/>
        <v>1</v>
      </c>
      <c r="E37" s="3" t="str">
        <f ca="1">INDIRECT(CONCATENATE("m",D37))</f>
        <v xml:space="preserve"> </v>
      </c>
      <c r="F37" s="11"/>
      <c r="G37" s="13" t="str">
        <f ca="1">INDIRECT(CONCATENATE("o",D37))</f>
        <v xml:space="preserve"> </v>
      </c>
      <c r="H37" s="3"/>
      <c r="I37" s="3"/>
      <c r="J37" s="2"/>
      <c r="K37" s="2"/>
      <c r="L37" s="2"/>
      <c r="M37" s="2"/>
      <c r="N37" s="2"/>
      <c r="O37" s="2"/>
      <c r="P37" s="2"/>
      <c r="Q37" s="2"/>
      <c r="R37" s="2"/>
      <c r="S37" s="2"/>
    </row>
    <row r="38" spans="1:19" x14ac:dyDescent="0.25">
      <c r="A38" s="3">
        <f t="shared" si="8"/>
        <v>10</v>
      </c>
      <c r="B38" s="3" t="str">
        <f t="shared" si="5"/>
        <v>0</v>
      </c>
      <c r="C38" s="3" t="str">
        <f t="shared" si="6"/>
        <v>0</v>
      </c>
      <c r="D38" s="3">
        <f t="shared" si="7"/>
        <v>1</v>
      </c>
      <c r="E38" s="3" t="str">
        <f ca="1">INDIRECT(CONCATENATE("k",D38))</f>
        <v xml:space="preserve"> </v>
      </c>
      <c r="F38" s="164" t="str">
        <f ca="1">E40&amp;E39&amp;E38</f>
        <v xml:space="preserve">   </v>
      </c>
      <c r="G38" s="13" t="str">
        <f ca="1">IF(D39&gt;1,"",IF(D40&gt;1,"",INDIRECT(CONCATENATE("p",D38,))))</f>
        <v xml:space="preserve"> </v>
      </c>
      <c r="H38" s="3"/>
      <c r="I38" s="3"/>
      <c r="J38" s="2"/>
      <c r="K38" s="2"/>
      <c r="L38" s="2"/>
      <c r="M38" s="2"/>
      <c r="N38" s="2"/>
      <c r="O38" s="2"/>
      <c r="P38" s="2"/>
      <c r="Q38" s="2"/>
      <c r="R38" s="2"/>
      <c r="S38" s="2"/>
    </row>
    <row r="39" spans="1:19" x14ac:dyDescent="0.25">
      <c r="A39" s="3">
        <f t="shared" si="8"/>
        <v>11</v>
      </c>
      <c r="B39" s="3" t="str">
        <f t="shared" si="5"/>
        <v>0</v>
      </c>
      <c r="C39" s="3" t="str">
        <f t="shared" si="6"/>
        <v>0</v>
      </c>
      <c r="D39" s="3">
        <f t="shared" si="7"/>
        <v>1</v>
      </c>
      <c r="E39" s="3" t="str">
        <f ca="1">INDIRECT(CONCATENATE("l",D39))</f>
        <v xml:space="preserve"> </v>
      </c>
      <c r="F39" s="164"/>
      <c r="G39" s="13" t="str">
        <f ca="1">IF(D40&gt;1,"",INDIRECT(CONCATENATE("p",D39)))</f>
        <v xml:space="preserve"> </v>
      </c>
      <c r="H39" s="3" t="str">
        <f ca="1">CONCATENATE(F38,G38,G39,G40,"")</f>
        <v xml:space="preserve">      </v>
      </c>
      <c r="I39" s="3"/>
      <c r="J39" s="2"/>
      <c r="K39" s="2"/>
      <c r="L39" s="2"/>
      <c r="M39" s="2"/>
      <c r="N39" s="2"/>
      <c r="O39" s="2"/>
      <c r="P39" s="2"/>
      <c r="Q39" s="2"/>
      <c r="R39" s="2"/>
      <c r="S39" s="2"/>
    </row>
    <row r="40" spans="1:19" x14ac:dyDescent="0.25">
      <c r="A40" s="3">
        <f t="shared" si="8"/>
        <v>12</v>
      </c>
      <c r="B40" s="3" t="str">
        <f t="shared" si="5"/>
        <v>0</v>
      </c>
      <c r="C40" s="3" t="str">
        <f t="shared" si="6"/>
        <v>0</v>
      </c>
      <c r="D40" s="3">
        <f>IF(C40&gt;0,MID(C40,1,1),"")+1</f>
        <v>1</v>
      </c>
      <c r="E40" s="3" t="str">
        <f ca="1">INDIRECT(CONCATENATE("m",D40))</f>
        <v xml:space="preserve"> </v>
      </c>
      <c r="F40" s="164"/>
      <c r="G40" s="13" t="str">
        <f ca="1">INDIRECT(CONCATENATE("p",D40))</f>
        <v xml:space="preserve"> </v>
      </c>
      <c r="H40" s="3"/>
      <c r="I40" s="3"/>
      <c r="J40" s="2"/>
      <c r="K40" s="2"/>
      <c r="L40" s="2"/>
      <c r="M40" s="2"/>
      <c r="N40" s="2"/>
      <c r="O40" s="2"/>
      <c r="P40" s="2"/>
      <c r="Q40" s="2"/>
      <c r="R40" s="2"/>
      <c r="S40" s="2"/>
    </row>
    <row r="41" spans="1:19" x14ac:dyDescent="0.25">
      <c r="A41" s="2"/>
      <c r="B41" s="2"/>
      <c r="C41" s="2"/>
      <c r="D41" s="2">
        <f>SUM(D32:D40)</f>
        <v>9</v>
      </c>
      <c r="E41" s="2"/>
      <c r="F41" s="18"/>
      <c r="G41" s="2"/>
      <c r="H41" s="14" t="str">
        <f ca="1">TRIM(CONCATENATE(H39,H36,H33,H30,""))</f>
        <v/>
      </c>
      <c r="I41" s="2"/>
      <c r="J41" s="2"/>
      <c r="K41" s="17" t="str">
        <f ca="1">IF(H41&lt;&gt;"",H41&amp;" "&amp;I2,"")</f>
        <v/>
      </c>
      <c r="L41" s="2"/>
      <c r="M41" s="2"/>
      <c r="N41" s="2"/>
      <c r="O41" s="2"/>
      <c r="P41" s="2"/>
      <c r="Q41" s="2"/>
      <c r="R41" s="2"/>
      <c r="S41" s="2"/>
    </row>
    <row r="42" spans="1:19" x14ac:dyDescent="0.25">
      <c r="A42" s="2"/>
      <c r="B42" s="2"/>
      <c r="C42" s="2"/>
      <c r="D42" s="2"/>
      <c r="E42" s="2"/>
      <c r="F42" s="18"/>
      <c r="G42" s="2"/>
      <c r="H42" s="2"/>
      <c r="I42" s="2"/>
      <c r="J42" s="2"/>
      <c r="K42" s="2" t="str">
        <f>IF(H2&lt;&gt;"",", "," &lt;virgül&gt; ")</f>
        <v xml:space="preserve">, </v>
      </c>
      <c r="L42" s="2"/>
      <c r="M42" s="2"/>
      <c r="N42" s="2"/>
      <c r="O42" s="2"/>
      <c r="P42" s="2"/>
      <c r="Q42" s="2"/>
      <c r="R42" s="2"/>
      <c r="S42" s="2"/>
    </row>
    <row r="43" spans="1:19" x14ac:dyDescent="0.25">
      <c r="A43" s="2"/>
      <c r="B43" s="6" t="s">
        <v>63</v>
      </c>
      <c r="C43" s="2"/>
      <c r="D43" s="2"/>
      <c r="E43" s="2"/>
      <c r="F43" s="18"/>
      <c r="G43" s="2"/>
      <c r="H43" s="2"/>
      <c r="I43" s="2"/>
      <c r="J43" s="2"/>
      <c r="K43" s="19" t="str">
        <f ca="1">"#"&amp;IF(K27&lt;&gt;"",IF(K41&lt;&gt;"",TRIM(K27)&amp;K42,TRIM(K27)&amp;"."),"")&amp;IF(K41&lt;&gt;"",TRIM(K41)&amp;".","")&amp;"#"</f>
        <v>##</v>
      </c>
      <c r="L43" s="2"/>
      <c r="M43" s="2"/>
      <c r="N43" s="2"/>
      <c r="O43" s="2"/>
      <c r="P43" s="2"/>
      <c r="Q43" s="2"/>
      <c r="R43" s="2"/>
      <c r="S43" s="2"/>
    </row>
    <row r="44" spans="1:19" x14ac:dyDescent="0.25">
      <c r="K44" s="2"/>
    </row>
    <row r="45" spans="1:19" x14ac:dyDescent="0.25">
      <c r="K45" s="2"/>
    </row>
    <row r="46" spans="1:19" x14ac:dyDescent="0.25">
      <c r="K46" s="2"/>
    </row>
    <row r="47" spans="1:19" x14ac:dyDescent="0.25">
      <c r="K47" s="2"/>
    </row>
    <row r="48" spans="1:19" x14ac:dyDescent="0.25">
      <c r="K48" s="2"/>
    </row>
    <row r="49" spans="11:11" x14ac:dyDescent="0.25">
      <c r="K49" s="2"/>
    </row>
    <row r="50" spans="11:11" x14ac:dyDescent="0.25">
      <c r="K50" s="2"/>
    </row>
    <row r="51" spans="11:11" x14ac:dyDescent="0.25">
      <c r="K51" s="2"/>
    </row>
    <row r="52" spans="11:11" x14ac:dyDescent="0.25">
      <c r="K52" s="2"/>
    </row>
    <row r="53" spans="11:11" x14ac:dyDescent="0.25">
      <c r="K53" s="2"/>
    </row>
    <row r="54" spans="11:11" x14ac:dyDescent="0.25">
      <c r="K54" s="2"/>
    </row>
    <row r="55" spans="11:11" x14ac:dyDescent="0.25">
      <c r="K55" s="2"/>
    </row>
    <row r="56" spans="11:11" x14ac:dyDescent="0.25">
      <c r="K56" s="2"/>
    </row>
    <row r="57" spans="11:11" x14ac:dyDescent="0.25">
      <c r="K57" s="2"/>
    </row>
  </sheetData>
  <mergeCells count="8">
    <mergeCell ref="F23:F25"/>
    <mergeCell ref="F38:F40"/>
    <mergeCell ref="B1:F1"/>
    <mergeCell ref="B3:I3"/>
    <mergeCell ref="B4:I4"/>
    <mergeCell ref="H6:I6"/>
    <mergeCell ref="F17:F19"/>
    <mergeCell ref="F20: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TopluSeyehatBeyanname</vt:lpstr>
      <vt:lpstr>HarcirahaEsasTasimaUcreti</vt:lpstr>
      <vt:lpstr>YevmiyeTablosu</vt:lpstr>
      <vt:lpstr>VeriTabani</vt:lpstr>
      <vt:lpstr>YaziyaCevirmePlatformu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2018-02-27T06:45:31Z</dcterms:modified>
</cp:coreProperties>
</file>